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codeName="ЭтаКнига" defaultThemeVersion="124226"/>
  <mc:AlternateContent xmlns:mc="http://schemas.openxmlformats.org/markup-compatibility/2006">
    <mc:Choice Requires="x15">
      <x15ac:absPath xmlns:x15ac="http://schemas.microsoft.com/office/spreadsheetml/2010/11/ac" url="F:\Архив\исходяїщие\2024\12-ГРУДЕНЬ\12\№ 323 12.12.2024\"/>
    </mc:Choice>
  </mc:AlternateContent>
  <xr:revisionPtr revIDLastSave="0" documentId="13_ncr:1_{67515658-FAAA-45F7-BBF1-33442AD83478}" xr6:coauthVersionLast="47" xr6:coauthVersionMax="47" xr10:uidLastSave="{00000000-0000-0000-0000-000000000000}"/>
  <bookViews>
    <workbookView xWindow="-120" yWindow="-120" windowWidth="20730" windowHeight="11160" activeTab="4" xr2:uid="{00000000-000D-0000-FFFF-FFFF00000000}"/>
  </bookViews>
  <sheets>
    <sheet name="2 джерела" sheetId="12" r:id="rId1"/>
    <sheet name="3 видатки" sheetId="20" r:id="rId2"/>
    <sheet name="4 кредитов" sheetId="16" r:id="rId3"/>
    <sheet name="7 програми" sheetId="8" r:id="rId4"/>
    <sheet name="8 установи" sheetId="21" r:id="rId5"/>
  </sheets>
  <definedNames>
    <definedName name="_Hlk65565610" localSheetId="3">'7 програми'!#REF!</definedName>
    <definedName name="_xlnm._FilterDatabase" localSheetId="1" hidden="1">'3 видатки'!$C$3:$C$116</definedName>
    <definedName name="_xlnm.Print_Titles" localSheetId="0">'2 джерела'!$12:$12</definedName>
    <definedName name="_xlnm.Print_Titles" localSheetId="1">'3 видатки'!$8:$11</definedName>
    <definedName name="_xlnm.Print_Titles" localSheetId="3">'7 програми'!$10:$11</definedName>
    <definedName name="_xlnm.Print_Area" localSheetId="0">'2 джерела'!$A$1:$G$28</definedName>
    <definedName name="_xlnm.Print_Area" localSheetId="1">'3 видатки'!$A$2:$AL$116</definedName>
    <definedName name="_xlnm.Print_Area" localSheetId="2">'4 кредитов'!$A$1:$P$23</definedName>
    <definedName name="_xlnm.Print_Area" localSheetId="3">'7 програми'!$A$2:$R$81</definedName>
    <definedName name="_xlnm.Print_Area" localSheetId="4">'8 установи'!$A$1:$B$73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11" i="20" l="1"/>
  <c r="P14" i="8" l="1"/>
  <c r="Q14" i="8"/>
  <c r="R14" i="8"/>
  <c r="G40" i="8"/>
  <c r="O40" i="8" s="1"/>
  <c r="P40" i="8"/>
  <c r="P39" i="8"/>
  <c r="P33" i="8" l="1"/>
  <c r="Q33" i="8"/>
  <c r="R33" i="8"/>
  <c r="G33" i="8"/>
  <c r="I68" i="8" l="1"/>
  <c r="J68" i="8"/>
  <c r="L68" i="8"/>
  <c r="M68" i="8"/>
  <c r="N68" i="8"/>
  <c r="H68" i="8"/>
  <c r="I67" i="8"/>
  <c r="J67" i="8"/>
  <c r="R77" i="8"/>
  <c r="Q77" i="8"/>
  <c r="P77" i="8"/>
  <c r="G77" i="8"/>
  <c r="H76" i="8"/>
  <c r="H75" i="8" s="1"/>
  <c r="I76" i="8"/>
  <c r="I75" i="8" s="1"/>
  <c r="J76" i="8"/>
  <c r="J75" i="8" s="1"/>
  <c r="L76" i="8"/>
  <c r="L75" i="8" s="1"/>
  <c r="M76" i="8"/>
  <c r="M75" i="8" s="1"/>
  <c r="N76" i="8"/>
  <c r="N75" i="8" s="1"/>
  <c r="O77" i="8" l="1"/>
  <c r="G74" i="8"/>
  <c r="L72" i="8"/>
  <c r="L71" i="8" s="1"/>
  <c r="M72" i="8"/>
  <c r="M71" i="8" s="1"/>
  <c r="N72" i="8"/>
  <c r="N71" i="8" s="1"/>
  <c r="H72" i="8"/>
  <c r="H71" i="8" s="1"/>
  <c r="I72" i="8"/>
  <c r="I71" i="8" s="1"/>
  <c r="J72" i="8"/>
  <c r="J71" i="8" s="1"/>
  <c r="R74" i="8"/>
  <c r="Q74" i="8"/>
  <c r="P74" i="8"/>
  <c r="K74" i="8"/>
  <c r="O74" i="8" l="1"/>
  <c r="O69" i="8"/>
  <c r="P69" i="8"/>
  <c r="Q69" i="8"/>
  <c r="R69" i="8"/>
  <c r="G50" i="8"/>
  <c r="G49" i="8" s="1"/>
  <c r="G48" i="8" s="1"/>
  <c r="H49" i="8"/>
  <c r="H48" i="8" s="1"/>
  <c r="I49" i="8"/>
  <c r="I48" i="8" s="1"/>
  <c r="J49" i="8"/>
  <c r="J48" i="8" s="1"/>
  <c r="K49" i="8"/>
  <c r="K48" i="8" s="1"/>
  <c r="L49" i="8"/>
  <c r="L48" i="8" s="1"/>
  <c r="M49" i="8"/>
  <c r="M48" i="8" s="1"/>
  <c r="N49" i="8"/>
  <c r="N48" i="8" s="1"/>
  <c r="R50" i="8"/>
  <c r="R49" i="8" s="1"/>
  <c r="R48" i="8" s="1"/>
  <c r="Q50" i="8"/>
  <c r="P50" i="8"/>
  <c r="P49" i="8" s="1"/>
  <c r="P48" i="8" s="1"/>
  <c r="O50" i="8"/>
  <c r="O49" i="8" s="1"/>
  <c r="O48" i="8" s="1"/>
  <c r="Q49" i="8"/>
  <c r="Q48" i="8" s="1"/>
  <c r="P28" i="8"/>
  <c r="Q28" i="8"/>
  <c r="R28" i="8"/>
  <c r="K28" i="8"/>
  <c r="K15" i="8" l="1"/>
  <c r="K16" i="8"/>
  <c r="K17" i="8"/>
  <c r="K18" i="8"/>
  <c r="K19" i="8"/>
  <c r="K20" i="8"/>
  <c r="K21" i="8"/>
  <c r="P16" i="8"/>
  <c r="Q16" i="8"/>
  <c r="R16" i="8"/>
  <c r="P17" i="8"/>
  <c r="Q17" i="8"/>
  <c r="R17" i="8"/>
  <c r="P18" i="8"/>
  <c r="Q18" i="8"/>
  <c r="R18" i="8"/>
  <c r="P19" i="8"/>
  <c r="Q19" i="8"/>
  <c r="R19" i="8"/>
  <c r="G16" i="8"/>
  <c r="G17" i="8"/>
  <c r="G18" i="8"/>
  <c r="G19" i="8"/>
  <c r="O18" i="8" l="1"/>
  <c r="O17" i="8"/>
  <c r="O16" i="8"/>
  <c r="O19" i="8"/>
  <c r="E66" i="20"/>
  <c r="AH65" i="20"/>
  <c r="AH64" i="20" s="1"/>
  <c r="Z65" i="20"/>
  <c r="Z64" i="20" s="1"/>
  <c r="Y65" i="20"/>
  <c r="Y64" i="20" s="1"/>
  <c r="X65" i="20"/>
  <c r="X64" i="20" s="1"/>
  <c r="W65" i="20"/>
  <c r="W64" i="20" s="1"/>
  <c r="V65" i="20"/>
  <c r="U65" i="20"/>
  <c r="U64" i="20" s="1"/>
  <c r="T65" i="20"/>
  <c r="T64" i="20" s="1"/>
  <c r="S65" i="20"/>
  <c r="S64" i="20" s="1"/>
  <c r="R65" i="20"/>
  <c r="Q65" i="20"/>
  <c r="Q64" i="20" s="1"/>
  <c r="O65" i="20"/>
  <c r="N65" i="20"/>
  <c r="N64" i="20" s="1"/>
  <c r="M65" i="20"/>
  <c r="M64" i="20" s="1"/>
  <c r="L65" i="20"/>
  <c r="L64" i="20" s="1"/>
  <c r="K65" i="20"/>
  <c r="K64" i="20" s="1"/>
  <c r="J65" i="20"/>
  <c r="J64" i="20" s="1"/>
  <c r="I65" i="20"/>
  <c r="I64" i="20" s="1"/>
  <c r="H65" i="20"/>
  <c r="H64" i="20" s="1"/>
  <c r="G65" i="20"/>
  <c r="G64" i="20" s="1"/>
  <c r="F65" i="20"/>
  <c r="F64" i="20" s="1"/>
  <c r="V64" i="20"/>
  <c r="R64" i="20"/>
  <c r="O64" i="20"/>
  <c r="E67" i="20"/>
  <c r="AK67" i="20"/>
  <c r="AJ67" i="20"/>
  <c r="AI67" i="20"/>
  <c r="AH67" i="20"/>
  <c r="AG67" i="20"/>
  <c r="AF67" i="20"/>
  <c r="AE67" i="20"/>
  <c r="AD67" i="20"/>
  <c r="AC67" i="20"/>
  <c r="AB67" i="20"/>
  <c r="P67" i="20"/>
  <c r="AK66" i="20"/>
  <c r="AJ66" i="20"/>
  <c r="AI66" i="20"/>
  <c r="AI65" i="20" s="1"/>
  <c r="AI64" i="20" s="1"/>
  <c r="AH66" i="20"/>
  <c r="AG66" i="20"/>
  <c r="AG65" i="20" s="1"/>
  <c r="AG64" i="20" s="1"/>
  <c r="AF66" i="20"/>
  <c r="AF65" i="20" s="1"/>
  <c r="AF64" i="20" s="1"/>
  <c r="AE66" i="20"/>
  <c r="AE65" i="20" s="1"/>
  <c r="AE64" i="20" s="1"/>
  <c r="AD66" i="20"/>
  <c r="AC66" i="20"/>
  <c r="AC65" i="20" s="1"/>
  <c r="AC64" i="20" s="1"/>
  <c r="AB66" i="20"/>
  <c r="P66" i="20"/>
  <c r="P65" i="20" l="1"/>
  <c r="P64" i="20" s="1"/>
  <c r="AJ65" i="20"/>
  <c r="AJ64" i="20" s="1"/>
  <c r="AK65" i="20"/>
  <c r="AK64" i="20" s="1"/>
  <c r="AD65" i="20"/>
  <c r="AD64" i="20" s="1"/>
  <c r="AB65" i="20"/>
  <c r="AB64" i="20" s="1"/>
  <c r="E65" i="20"/>
  <c r="E64" i="20" s="1"/>
  <c r="AA67" i="20"/>
  <c r="AA66" i="20"/>
  <c r="AL67" i="20" l="1"/>
  <c r="AA65" i="20"/>
  <c r="AL66" i="20"/>
  <c r="AL65" i="20" l="1"/>
  <c r="AL64" i="20" s="1"/>
  <c r="AA64" i="20"/>
  <c r="P15" i="8" l="1"/>
  <c r="P20" i="8"/>
  <c r="AB14" i="20"/>
  <c r="AC14" i="20"/>
  <c r="AD14" i="20"/>
  <c r="AB15" i="20"/>
  <c r="AC15" i="20"/>
  <c r="AD15" i="20"/>
  <c r="AB16" i="20"/>
  <c r="AC16" i="20"/>
  <c r="AD16" i="20"/>
  <c r="AB17" i="20"/>
  <c r="AC17" i="20"/>
  <c r="AD17" i="20"/>
  <c r="AB18" i="20"/>
  <c r="AC18" i="20"/>
  <c r="AD18" i="20"/>
  <c r="AB19" i="20"/>
  <c r="AC19" i="20"/>
  <c r="AD19" i="20"/>
  <c r="AB20" i="20"/>
  <c r="AC20" i="20"/>
  <c r="AD20" i="20"/>
  <c r="AB21" i="20"/>
  <c r="AC21" i="20"/>
  <c r="AD21" i="20"/>
  <c r="AB22" i="20"/>
  <c r="AC22" i="20"/>
  <c r="AD22" i="20"/>
  <c r="AB23" i="20"/>
  <c r="AC23" i="20"/>
  <c r="AD23" i="20"/>
  <c r="AB24" i="20"/>
  <c r="AC24" i="20"/>
  <c r="AD24" i="20"/>
  <c r="AB29" i="20"/>
  <c r="AC29" i="20"/>
  <c r="H26" i="8" l="1"/>
  <c r="H25" i="8" s="1"/>
  <c r="I26" i="8"/>
  <c r="I25" i="8" s="1"/>
  <c r="J26" i="8"/>
  <c r="J25" i="8" s="1"/>
  <c r="L26" i="8"/>
  <c r="L25" i="8" s="1"/>
  <c r="M26" i="8"/>
  <c r="M25" i="8" s="1"/>
  <c r="N26" i="8"/>
  <c r="N25" i="8" s="1"/>
  <c r="H67" i="8" l="1"/>
  <c r="H52" i="8"/>
  <c r="H51" i="8" s="1"/>
  <c r="I52" i="8"/>
  <c r="I51" i="8" s="1"/>
  <c r="J52" i="8"/>
  <c r="J51" i="8" s="1"/>
  <c r="H35" i="8"/>
  <c r="H34" i="8" s="1"/>
  <c r="I35" i="8"/>
  <c r="I34" i="8" s="1"/>
  <c r="J35" i="8"/>
  <c r="J34" i="8" s="1"/>
  <c r="H30" i="8"/>
  <c r="H29" i="8" s="1"/>
  <c r="I30" i="8"/>
  <c r="I29" i="8" s="1"/>
  <c r="J30" i="8"/>
  <c r="J29" i="8" s="1"/>
  <c r="G78" i="8"/>
  <c r="G76" i="8" s="1"/>
  <c r="G75" i="8" s="1"/>
  <c r="G73" i="8"/>
  <c r="G72" i="8" s="1"/>
  <c r="G71" i="8" s="1"/>
  <c r="G70" i="8"/>
  <c r="G68" i="8" s="1"/>
  <c r="G66" i="8"/>
  <c r="G65" i="8"/>
  <c r="G64" i="8"/>
  <c r="G63" i="8"/>
  <c r="G62" i="8"/>
  <c r="G61" i="8"/>
  <c r="G60" i="8"/>
  <c r="G59" i="8"/>
  <c r="G58" i="8"/>
  <c r="G57" i="8"/>
  <c r="G56" i="8"/>
  <c r="G55" i="8"/>
  <c r="G54" i="8"/>
  <c r="G53" i="8"/>
  <c r="G47" i="8"/>
  <c r="G46" i="8"/>
  <c r="G45" i="8"/>
  <c r="G44" i="8"/>
  <c r="G43" i="8"/>
  <c r="G42" i="8"/>
  <c r="G41" i="8"/>
  <c r="G39" i="8"/>
  <c r="G38" i="8"/>
  <c r="G37" i="8"/>
  <c r="G36" i="8"/>
  <c r="G32" i="8"/>
  <c r="G31" i="8"/>
  <c r="G28" i="8"/>
  <c r="O28" i="8" s="1"/>
  <c r="G27" i="8"/>
  <c r="G24" i="8"/>
  <c r="G23" i="8"/>
  <c r="G22" i="8"/>
  <c r="G21" i="8"/>
  <c r="G20" i="8"/>
  <c r="G15" i="8"/>
  <c r="G14" i="8"/>
  <c r="H13" i="8"/>
  <c r="H12" i="8" s="1"/>
  <c r="I13" i="8"/>
  <c r="I12" i="8" s="1"/>
  <c r="J13" i="8"/>
  <c r="J12" i="8" s="1"/>
  <c r="J79" i="8" l="1"/>
  <c r="I79" i="8"/>
  <c r="H79" i="8"/>
  <c r="G26" i="8"/>
  <c r="G25" i="8" s="1"/>
  <c r="G67" i="8"/>
  <c r="G52" i="8"/>
  <c r="G51" i="8" s="1"/>
  <c r="G30" i="8"/>
  <c r="G29" i="8" s="1"/>
  <c r="G35" i="8"/>
  <c r="G34" i="8" s="1"/>
  <c r="G13" i="8"/>
  <c r="G12" i="8" s="1"/>
  <c r="J113" i="20"/>
  <c r="E113" i="20"/>
  <c r="J112" i="20"/>
  <c r="E112" i="20"/>
  <c r="J111" i="20"/>
  <c r="J110" i="20"/>
  <c r="E110" i="20"/>
  <c r="O109" i="20"/>
  <c r="O108" i="20" s="1"/>
  <c r="N109" i="20"/>
  <c r="N108" i="20" s="1"/>
  <c r="M109" i="20"/>
  <c r="M108" i="20" s="1"/>
  <c r="L109" i="20"/>
  <c r="L108" i="20" s="1"/>
  <c r="K109" i="20"/>
  <c r="K108" i="20" s="1"/>
  <c r="I109" i="20"/>
  <c r="I108" i="20" s="1"/>
  <c r="H109" i="20"/>
  <c r="H108" i="20" s="1"/>
  <c r="G109" i="20"/>
  <c r="G108" i="20" s="1"/>
  <c r="F109" i="20"/>
  <c r="F108" i="20" s="1"/>
  <c r="J107" i="20"/>
  <c r="E107" i="20"/>
  <c r="J106" i="20"/>
  <c r="E106" i="20"/>
  <c r="J105" i="20"/>
  <c r="E105" i="20"/>
  <c r="O104" i="20"/>
  <c r="O103" i="20" s="1"/>
  <c r="N104" i="20"/>
  <c r="N103" i="20" s="1"/>
  <c r="M104" i="20"/>
  <c r="M103" i="20" s="1"/>
  <c r="L104" i="20"/>
  <c r="L103" i="20" s="1"/>
  <c r="K104" i="20"/>
  <c r="K103" i="20" s="1"/>
  <c r="I104" i="20"/>
  <c r="I103" i="20" s="1"/>
  <c r="H104" i="20"/>
  <c r="H103" i="20" s="1"/>
  <c r="G104" i="20"/>
  <c r="G103" i="20" s="1"/>
  <c r="F104" i="20"/>
  <c r="F103" i="20" s="1"/>
  <c r="J102" i="20"/>
  <c r="E102" i="20"/>
  <c r="J101" i="20"/>
  <c r="E101" i="20"/>
  <c r="J100" i="20"/>
  <c r="E100" i="20"/>
  <c r="J99" i="20"/>
  <c r="E99" i="20"/>
  <c r="J98" i="20"/>
  <c r="E98" i="20"/>
  <c r="J97" i="20"/>
  <c r="E97" i="20"/>
  <c r="J96" i="20"/>
  <c r="E96" i="20"/>
  <c r="J95" i="20"/>
  <c r="E95" i="20"/>
  <c r="J94" i="20"/>
  <c r="E94" i="20"/>
  <c r="J93" i="20"/>
  <c r="E93" i="20"/>
  <c r="J92" i="20"/>
  <c r="E92" i="20"/>
  <c r="J91" i="20"/>
  <c r="E91" i="20"/>
  <c r="J90" i="20"/>
  <c r="E90" i="20"/>
  <c r="J89" i="20"/>
  <c r="E89" i="20"/>
  <c r="J88" i="20"/>
  <c r="E88" i="20"/>
  <c r="J87" i="20"/>
  <c r="E87" i="20"/>
  <c r="J86" i="20"/>
  <c r="E86" i="20"/>
  <c r="J85" i="20"/>
  <c r="E85" i="20"/>
  <c r="O84" i="20"/>
  <c r="O83" i="20" s="1"/>
  <c r="N84" i="20"/>
  <c r="N83" i="20" s="1"/>
  <c r="M84" i="20"/>
  <c r="M83" i="20" s="1"/>
  <c r="L84" i="20"/>
  <c r="L83" i="20" s="1"/>
  <c r="K84" i="20"/>
  <c r="K83" i="20" s="1"/>
  <c r="I84" i="20"/>
  <c r="I83" i="20" s="1"/>
  <c r="H84" i="20"/>
  <c r="H83" i="20" s="1"/>
  <c r="G84" i="20"/>
  <c r="G83" i="20" s="1"/>
  <c r="F84" i="20"/>
  <c r="F83" i="20" s="1"/>
  <c r="J82" i="20"/>
  <c r="E82" i="20"/>
  <c r="J81" i="20"/>
  <c r="E81" i="20"/>
  <c r="J80" i="20"/>
  <c r="E80" i="20"/>
  <c r="J79" i="20"/>
  <c r="E79" i="20"/>
  <c r="O78" i="20"/>
  <c r="O77" i="20" s="1"/>
  <c r="N78" i="20"/>
  <c r="N77" i="20" s="1"/>
  <c r="M78" i="20"/>
  <c r="M77" i="20" s="1"/>
  <c r="L78" i="20"/>
  <c r="L77" i="20" s="1"/>
  <c r="K78" i="20"/>
  <c r="K77" i="20" s="1"/>
  <c r="I78" i="20"/>
  <c r="I77" i="20" s="1"/>
  <c r="H78" i="20"/>
  <c r="H77" i="20" s="1"/>
  <c r="G78" i="20"/>
  <c r="G77" i="20" s="1"/>
  <c r="F78" i="20"/>
  <c r="F77" i="20" s="1"/>
  <c r="J76" i="20"/>
  <c r="E76" i="20"/>
  <c r="J75" i="20"/>
  <c r="E75" i="20"/>
  <c r="J74" i="20"/>
  <c r="E74" i="20"/>
  <c r="J73" i="20"/>
  <c r="E73" i="20"/>
  <c r="J72" i="20"/>
  <c r="E72" i="20"/>
  <c r="J71" i="20"/>
  <c r="E71" i="20"/>
  <c r="J70" i="20"/>
  <c r="E70" i="20"/>
  <c r="O69" i="20"/>
  <c r="O68" i="20" s="1"/>
  <c r="N69" i="20"/>
  <c r="N68" i="20" s="1"/>
  <c r="M69" i="20"/>
  <c r="M68" i="20" s="1"/>
  <c r="L69" i="20"/>
  <c r="L68" i="20" s="1"/>
  <c r="K69" i="20"/>
  <c r="K68" i="20" s="1"/>
  <c r="I69" i="20"/>
  <c r="I68" i="20" s="1"/>
  <c r="H69" i="20"/>
  <c r="H68" i="20" s="1"/>
  <c r="G69" i="20"/>
  <c r="G68" i="20" s="1"/>
  <c r="F69" i="20"/>
  <c r="F68" i="20" s="1"/>
  <c r="J63" i="20"/>
  <c r="E63" i="20"/>
  <c r="J62" i="20"/>
  <c r="E62" i="20"/>
  <c r="J61" i="20"/>
  <c r="E61" i="20"/>
  <c r="J60" i="20"/>
  <c r="E60" i="20"/>
  <c r="J59" i="20"/>
  <c r="E59" i="20"/>
  <c r="J58" i="20"/>
  <c r="E58" i="20"/>
  <c r="J57" i="20"/>
  <c r="E57" i="20"/>
  <c r="J56" i="20"/>
  <c r="E56" i="20"/>
  <c r="J55" i="20"/>
  <c r="E55" i="20"/>
  <c r="J54" i="20"/>
  <c r="E54" i="20"/>
  <c r="J53" i="20"/>
  <c r="E53" i="20"/>
  <c r="J52" i="20"/>
  <c r="E52" i="20"/>
  <c r="J51" i="20"/>
  <c r="E51" i="20"/>
  <c r="J50" i="20"/>
  <c r="E50" i="20"/>
  <c r="J49" i="20"/>
  <c r="E49" i="20"/>
  <c r="J48" i="20"/>
  <c r="E48" i="20"/>
  <c r="J47" i="20"/>
  <c r="E47" i="20"/>
  <c r="O46" i="20"/>
  <c r="O45" i="20" s="1"/>
  <c r="N46" i="20"/>
  <c r="N45" i="20" s="1"/>
  <c r="M46" i="20"/>
  <c r="M45" i="20" s="1"/>
  <c r="L46" i="20"/>
  <c r="L45" i="20" s="1"/>
  <c r="K46" i="20"/>
  <c r="K45" i="20" s="1"/>
  <c r="I46" i="20"/>
  <c r="I45" i="20" s="1"/>
  <c r="H46" i="20"/>
  <c r="H45" i="20" s="1"/>
  <c r="G46" i="20"/>
  <c r="G45" i="20" s="1"/>
  <c r="F46" i="20"/>
  <c r="F45" i="20" s="1"/>
  <c r="J44" i="20"/>
  <c r="E44" i="20"/>
  <c r="J43" i="20"/>
  <c r="E43" i="20"/>
  <c r="J42" i="20"/>
  <c r="E42" i="20"/>
  <c r="J41" i="20"/>
  <c r="E41" i="20"/>
  <c r="J40" i="20"/>
  <c r="E40" i="20"/>
  <c r="J39" i="20"/>
  <c r="E39" i="20"/>
  <c r="J38" i="20"/>
  <c r="E38" i="20"/>
  <c r="J37" i="20"/>
  <c r="E37" i="20"/>
  <c r="J36" i="20"/>
  <c r="E36" i="20"/>
  <c r="J35" i="20"/>
  <c r="E35" i="20"/>
  <c r="J34" i="20"/>
  <c r="E34" i="20"/>
  <c r="J33" i="20"/>
  <c r="E33" i="20"/>
  <c r="J32" i="20"/>
  <c r="E32" i="20"/>
  <c r="J31" i="20"/>
  <c r="E31" i="20"/>
  <c r="J30" i="20"/>
  <c r="E30" i="20"/>
  <c r="J29" i="20"/>
  <c r="E29" i="20"/>
  <c r="J28" i="20"/>
  <c r="E28" i="20"/>
  <c r="J27" i="20"/>
  <c r="E27" i="20"/>
  <c r="O26" i="20"/>
  <c r="O25" i="20" s="1"/>
  <c r="N26" i="20"/>
  <c r="N25" i="20" s="1"/>
  <c r="M26" i="20"/>
  <c r="M25" i="20" s="1"/>
  <c r="L26" i="20"/>
  <c r="L25" i="20" s="1"/>
  <c r="K26" i="20"/>
  <c r="K25" i="20" s="1"/>
  <c r="I26" i="20"/>
  <c r="I25" i="20" s="1"/>
  <c r="H26" i="20"/>
  <c r="H25" i="20" s="1"/>
  <c r="G26" i="20"/>
  <c r="G25" i="20" s="1"/>
  <c r="F26" i="20"/>
  <c r="F25" i="20" s="1"/>
  <c r="J24" i="20"/>
  <c r="E24" i="20"/>
  <c r="J23" i="20"/>
  <c r="E23" i="20"/>
  <c r="J22" i="20"/>
  <c r="E22" i="20"/>
  <c r="J21" i="20"/>
  <c r="E21" i="20"/>
  <c r="J20" i="20"/>
  <c r="E20" i="20"/>
  <c r="J19" i="20"/>
  <c r="E19" i="20"/>
  <c r="J18" i="20"/>
  <c r="E18" i="20"/>
  <c r="J17" i="20"/>
  <c r="E17" i="20"/>
  <c r="J16" i="20"/>
  <c r="E16" i="20"/>
  <c r="J15" i="20"/>
  <c r="E15" i="20"/>
  <c r="J14" i="20"/>
  <c r="E14" i="20"/>
  <c r="O13" i="20"/>
  <c r="O12" i="20" s="1"/>
  <c r="N13" i="20"/>
  <c r="N12" i="20" s="1"/>
  <c r="M13" i="20"/>
  <c r="M12" i="20" s="1"/>
  <c r="L13" i="20"/>
  <c r="L12" i="20" s="1"/>
  <c r="K13" i="20"/>
  <c r="K12" i="20" s="1"/>
  <c r="I13" i="20"/>
  <c r="I12" i="20" s="1"/>
  <c r="H13" i="20"/>
  <c r="H12" i="20" s="1"/>
  <c r="G13" i="20"/>
  <c r="G12" i="20" s="1"/>
  <c r="F13" i="20"/>
  <c r="F12" i="20" s="1"/>
  <c r="G79" i="8" l="1"/>
  <c r="I114" i="20"/>
  <c r="K114" i="20"/>
  <c r="H114" i="20"/>
  <c r="L114" i="20"/>
  <c r="M114" i="20"/>
  <c r="N114" i="20"/>
  <c r="O114" i="20"/>
  <c r="G114" i="20"/>
  <c r="F114" i="20"/>
  <c r="E84" i="20"/>
  <c r="E83" i="20" s="1"/>
  <c r="J104" i="20"/>
  <c r="J103" i="20" s="1"/>
  <c r="J69" i="20"/>
  <c r="J68" i="20" s="1"/>
  <c r="J84" i="20"/>
  <c r="J83" i="20" s="1"/>
  <c r="J78" i="20"/>
  <c r="J77" i="20" s="1"/>
  <c r="J13" i="20"/>
  <c r="J12" i="20" s="1"/>
  <c r="E109" i="20"/>
  <c r="E108" i="20" s="1"/>
  <c r="J26" i="20"/>
  <c r="J25" i="20" s="1"/>
  <c r="J109" i="20"/>
  <c r="J108" i="20" s="1"/>
  <c r="E69" i="20"/>
  <c r="E68" i="20" s="1"/>
  <c r="E78" i="20"/>
  <c r="E77" i="20" s="1"/>
  <c r="E104" i="20"/>
  <c r="E103" i="20" s="1"/>
  <c r="J46" i="20"/>
  <c r="J45" i="20" s="1"/>
  <c r="E46" i="20"/>
  <c r="E45" i="20" s="1"/>
  <c r="E26" i="20"/>
  <c r="E25" i="20" s="1"/>
  <c r="E13" i="20"/>
  <c r="E12" i="20" s="1"/>
  <c r="J114" i="20" l="1"/>
  <c r="E114" i="20"/>
  <c r="Q43" i="8"/>
  <c r="R43" i="8"/>
  <c r="K43" i="8"/>
  <c r="AB107" i="20" l="1"/>
  <c r="AC107" i="20"/>
  <c r="AD107" i="20"/>
  <c r="AE107" i="20"/>
  <c r="AG107" i="20"/>
  <c r="AH107" i="20"/>
  <c r="AI107" i="20"/>
  <c r="AJ107" i="20"/>
  <c r="AK107" i="20"/>
  <c r="U24" i="20"/>
  <c r="U112" i="20"/>
  <c r="P107" i="20"/>
  <c r="P90" i="20"/>
  <c r="P91" i="20"/>
  <c r="P14" i="20"/>
  <c r="P15" i="20"/>
  <c r="P16" i="20"/>
  <c r="P17" i="20"/>
  <c r="P18" i="20"/>
  <c r="P19" i="20"/>
  <c r="P20" i="20"/>
  <c r="P21" i="20"/>
  <c r="P22" i="20"/>
  <c r="P23" i="20"/>
  <c r="P24" i="20"/>
  <c r="P27" i="20"/>
  <c r="P28" i="20"/>
  <c r="P29" i="20"/>
  <c r="P30" i="20"/>
  <c r="P31" i="20"/>
  <c r="P32" i="20"/>
  <c r="P33" i="20"/>
  <c r="P34" i="20"/>
  <c r="P35" i="20"/>
  <c r="P36" i="20"/>
  <c r="P37" i="20"/>
  <c r="P38" i="20"/>
  <c r="P39" i="20"/>
  <c r="P40" i="20"/>
  <c r="P41" i="20"/>
  <c r="P42" i="20"/>
  <c r="P43" i="20"/>
  <c r="P44" i="20"/>
  <c r="P47" i="20"/>
  <c r="P48" i="20"/>
  <c r="P49" i="20"/>
  <c r="P50" i="20"/>
  <c r="P51" i="20"/>
  <c r="P52" i="20"/>
  <c r="P53" i="20"/>
  <c r="P54" i="20"/>
  <c r="P55" i="20"/>
  <c r="P56" i="20"/>
  <c r="P57" i="20"/>
  <c r="P58" i="20"/>
  <c r="P59" i="20"/>
  <c r="P60" i="20"/>
  <c r="P61" i="20"/>
  <c r="P62" i="20"/>
  <c r="P63" i="20"/>
  <c r="P70" i="20"/>
  <c r="P71" i="20"/>
  <c r="P72" i="20"/>
  <c r="P73" i="20"/>
  <c r="P74" i="20"/>
  <c r="P75" i="20"/>
  <c r="P76" i="20"/>
  <c r="P79" i="20"/>
  <c r="P80" i="20"/>
  <c r="P81" i="20"/>
  <c r="P82" i="20"/>
  <c r="P85" i="20"/>
  <c r="P86" i="20"/>
  <c r="P87" i="20"/>
  <c r="P88" i="20"/>
  <c r="P89" i="20"/>
  <c r="P92" i="20"/>
  <c r="P93" i="20"/>
  <c r="P94" i="20"/>
  <c r="P95" i="20"/>
  <c r="P96" i="20"/>
  <c r="P97" i="20"/>
  <c r="P98" i="20"/>
  <c r="P99" i="20"/>
  <c r="P100" i="20"/>
  <c r="P101" i="20"/>
  <c r="P102" i="20"/>
  <c r="P105" i="20"/>
  <c r="P106" i="20"/>
  <c r="P110" i="20"/>
  <c r="P112" i="20"/>
  <c r="P113" i="20"/>
  <c r="AA107" i="20" l="1"/>
  <c r="P109" i="20"/>
  <c r="P108" i="20" s="1"/>
  <c r="P104" i="20"/>
  <c r="P103" i="20" s="1"/>
  <c r="P78" i="20"/>
  <c r="P77" i="20" s="1"/>
  <c r="P69" i="20"/>
  <c r="P68" i="20" s="1"/>
  <c r="P84" i="20"/>
  <c r="P83" i="20" s="1"/>
  <c r="P46" i="20"/>
  <c r="P45" i="20" s="1"/>
  <c r="P26" i="20"/>
  <c r="P25" i="20" s="1"/>
  <c r="P13" i="20"/>
  <c r="P12" i="20" s="1"/>
  <c r="P114" i="20" l="1"/>
  <c r="P70" i="8"/>
  <c r="P68" i="8" s="1"/>
  <c r="Q70" i="8"/>
  <c r="Q68" i="8" s="1"/>
  <c r="R70" i="8"/>
  <c r="R68" i="8" s="1"/>
  <c r="AB94" i="20" l="1"/>
  <c r="AC94" i="20"/>
  <c r="AD94" i="20"/>
  <c r="AE94" i="20"/>
  <c r="AG94" i="20"/>
  <c r="AH94" i="20"/>
  <c r="AI94" i="20"/>
  <c r="AJ94" i="20"/>
  <c r="AK94" i="20"/>
  <c r="U93" i="20"/>
  <c r="U94" i="20"/>
  <c r="AF94" i="20" s="1"/>
  <c r="AA94" i="20"/>
  <c r="AL94" i="20" l="1"/>
  <c r="U96" i="20" l="1"/>
  <c r="AB96" i="20"/>
  <c r="AC96" i="20"/>
  <c r="AD96" i="20"/>
  <c r="AE96" i="20"/>
  <c r="AG96" i="20"/>
  <c r="AH96" i="20"/>
  <c r="AI96" i="20"/>
  <c r="AJ96" i="20"/>
  <c r="AK96" i="20"/>
  <c r="U95" i="20"/>
  <c r="U97" i="20"/>
  <c r="AA96" i="20"/>
  <c r="AB57" i="20"/>
  <c r="AC57" i="20"/>
  <c r="AD57" i="20"/>
  <c r="AE57" i="20"/>
  <c r="AG57" i="20"/>
  <c r="AH57" i="20"/>
  <c r="AI57" i="20"/>
  <c r="AJ57" i="20"/>
  <c r="AK57" i="20"/>
  <c r="U55" i="20"/>
  <c r="U56" i="20"/>
  <c r="U57" i="20"/>
  <c r="U58" i="20"/>
  <c r="U59" i="20"/>
  <c r="AA57" i="20"/>
  <c r="AF96" i="20" l="1"/>
  <c r="AF57" i="20"/>
  <c r="AB112" i="20"/>
  <c r="AC112" i="20"/>
  <c r="AD112" i="20"/>
  <c r="AE112" i="20"/>
  <c r="AF112" i="20"/>
  <c r="AG112" i="20"/>
  <c r="AH112" i="20"/>
  <c r="AI112" i="20"/>
  <c r="AJ112" i="20"/>
  <c r="AK112" i="20"/>
  <c r="AB113" i="20"/>
  <c r="AC113" i="20"/>
  <c r="AD113" i="20"/>
  <c r="AE113" i="20"/>
  <c r="AG113" i="20"/>
  <c r="AH113" i="20"/>
  <c r="AI113" i="20"/>
  <c r="AJ113" i="20"/>
  <c r="AK113" i="20"/>
  <c r="AL96" i="20" l="1"/>
  <c r="AL57" i="20"/>
  <c r="AA112" i="20"/>
  <c r="AL112" i="20" l="1"/>
  <c r="E23" i="12" l="1"/>
  <c r="D23" i="12"/>
  <c r="P60" i="8" l="1"/>
  <c r="Q60" i="8"/>
  <c r="R60" i="8"/>
  <c r="K60" i="8"/>
  <c r="O60" i="8" s="1"/>
  <c r="AB100" i="20" l="1"/>
  <c r="AC100" i="20"/>
  <c r="AD100" i="20"/>
  <c r="AE100" i="20"/>
  <c r="AG100" i="20"/>
  <c r="AH100" i="20"/>
  <c r="AI100" i="20"/>
  <c r="AJ100" i="20"/>
  <c r="AK100" i="20"/>
  <c r="U98" i="20"/>
  <c r="U99" i="20"/>
  <c r="U100" i="20"/>
  <c r="AF100" i="20" s="1"/>
  <c r="U101" i="20"/>
  <c r="AA100" i="20"/>
  <c r="AL100" i="20" l="1"/>
  <c r="P59" i="8" l="1"/>
  <c r="Q59" i="8"/>
  <c r="R59" i="8"/>
  <c r="K59" i="8"/>
  <c r="O59" i="8" l="1"/>
  <c r="K63" i="8"/>
  <c r="R78" i="8" l="1"/>
  <c r="R76" i="8" s="1"/>
  <c r="R75" i="8" s="1"/>
  <c r="Q78" i="8"/>
  <c r="Q76" i="8" s="1"/>
  <c r="Q75" i="8" s="1"/>
  <c r="P78" i="8"/>
  <c r="P76" i="8" s="1"/>
  <c r="P75" i="8" s="1"/>
  <c r="K78" i="8"/>
  <c r="Q20" i="8"/>
  <c r="R20" i="8"/>
  <c r="O78" i="8" l="1"/>
  <c r="O76" i="8" s="1"/>
  <c r="O75" i="8" s="1"/>
  <c r="K76" i="8"/>
  <c r="AJ98" i="20"/>
  <c r="AK98" i="20"/>
  <c r="AB98" i="20"/>
  <c r="AC98" i="20"/>
  <c r="AD98" i="20"/>
  <c r="AE98" i="20"/>
  <c r="AG98" i="20"/>
  <c r="AH98" i="20"/>
  <c r="AI98" i="20"/>
  <c r="AA98" i="20"/>
  <c r="AF98" i="20"/>
  <c r="AL98" i="20" l="1"/>
  <c r="AE23" i="20" l="1"/>
  <c r="AG23" i="20"/>
  <c r="AH23" i="20"/>
  <c r="AI23" i="20"/>
  <c r="AJ23" i="20"/>
  <c r="AK23" i="20"/>
  <c r="U22" i="20"/>
  <c r="U23" i="20"/>
  <c r="AF23" i="20" s="1"/>
  <c r="AA113" i="20" l="1"/>
  <c r="AA23" i="20"/>
  <c r="AL23" i="20" l="1"/>
  <c r="R73" i="8" l="1"/>
  <c r="R72" i="8" s="1"/>
  <c r="R71" i="8" s="1"/>
  <c r="Q73" i="8"/>
  <c r="Q72" i="8" s="1"/>
  <c r="Q71" i="8" s="1"/>
  <c r="P73" i="8"/>
  <c r="P72" i="8" s="1"/>
  <c r="P71" i="8" s="1"/>
  <c r="R66" i="8"/>
  <c r="Q66" i="8"/>
  <c r="P66" i="8"/>
  <c r="R65" i="8"/>
  <c r="Q65" i="8"/>
  <c r="P65" i="8"/>
  <c r="R64" i="8"/>
  <c r="Q64" i="8"/>
  <c r="P64" i="8"/>
  <c r="R63" i="8"/>
  <c r="Q63" i="8"/>
  <c r="P63" i="8"/>
  <c r="R62" i="8"/>
  <c r="Q62" i="8"/>
  <c r="P62" i="8"/>
  <c r="R61" i="8"/>
  <c r="Q61" i="8"/>
  <c r="P61" i="8"/>
  <c r="R58" i="8"/>
  <c r="Q58" i="8"/>
  <c r="P58" i="8"/>
  <c r="R57" i="8"/>
  <c r="Q57" i="8"/>
  <c r="P57" i="8"/>
  <c r="R56" i="8"/>
  <c r="Q56" i="8"/>
  <c r="P56" i="8"/>
  <c r="R55" i="8"/>
  <c r="Q55" i="8"/>
  <c r="P55" i="8"/>
  <c r="R54" i="8"/>
  <c r="Q54" i="8"/>
  <c r="P54" i="8"/>
  <c r="R53" i="8"/>
  <c r="Q53" i="8"/>
  <c r="P53" i="8"/>
  <c r="R47" i="8"/>
  <c r="Q47" i="8"/>
  <c r="P47" i="8"/>
  <c r="R46" i="8"/>
  <c r="Q46" i="8"/>
  <c r="P46" i="8"/>
  <c r="R45" i="8"/>
  <c r="Q45" i="8"/>
  <c r="P45" i="8"/>
  <c r="R44" i="8"/>
  <c r="Q44" i="8"/>
  <c r="P44" i="8"/>
  <c r="R42" i="8"/>
  <c r="Q42" i="8"/>
  <c r="P42" i="8"/>
  <c r="R41" i="8"/>
  <c r="Q41" i="8"/>
  <c r="P41" i="8"/>
  <c r="R39" i="8"/>
  <c r="Q39" i="8"/>
  <c r="R38" i="8"/>
  <c r="Q38" i="8"/>
  <c r="P38" i="8"/>
  <c r="R37" i="8"/>
  <c r="Q37" i="8"/>
  <c r="P37" i="8"/>
  <c r="R36" i="8"/>
  <c r="Q36" i="8"/>
  <c r="P36" i="8"/>
  <c r="R32" i="8"/>
  <c r="Q32" i="8"/>
  <c r="P32" i="8"/>
  <c r="R31" i="8"/>
  <c r="Q31" i="8"/>
  <c r="P31" i="8"/>
  <c r="R27" i="8"/>
  <c r="R26" i="8" s="1"/>
  <c r="R25" i="8" s="1"/>
  <c r="Q27" i="8"/>
  <c r="P27" i="8"/>
  <c r="R24" i="8"/>
  <c r="Q24" i="8"/>
  <c r="P24" i="8"/>
  <c r="R23" i="8"/>
  <c r="Q23" i="8"/>
  <c r="P23" i="8"/>
  <c r="R22" i="8"/>
  <c r="Q22" i="8"/>
  <c r="P22" i="8"/>
  <c r="R21" i="8"/>
  <c r="Q21" i="8"/>
  <c r="P21" i="8"/>
  <c r="R15" i="8"/>
  <c r="Q15" i="8"/>
  <c r="K73" i="8"/>
  <c r="K72" i="8" s="1"/>
  <c r="K70" i="8"/>
  <c r="K66" i="8"/>
  <c r="K65" i="8"/>
  <c r="K64" i="8"/>
  <c r="K62" i="8"/>
  <c r="K61" i="8"/>
  <c r="K58" i="8"/>
  <c r="K57" i="8"/>
  <c r="O57" i="8" s="1"/>
  <c r="K56" i="8"/>
  <c r="K55" i="8"/>
  <c r="K54" i="8"/>
  <c r="K53" i="8"/>
  <c r="K47" i="8"/>
  <c r="K46" i="8"/>
  <c r="K45" i="8"/>
  <c r="K44" i="8"/>
  <c r="K42" i="8"/>
  <c r="K41" i="8"/>
  <c r="O41" i="8" s="1"/>
  <c r="K39" i="8"/>
  <c r="K38" i="8"/>
  <c r="K37" i="8"/>
  <c r="K36" i="8"/>
  <c r="K33" i="8"/>
  <c r="O33" i="8" s="1"/>
  <c r="K32" i="8"/>
  <c r="K31" i="8"/>
  <c r="K27" i="8"/>
  <c r="K26" i="8" s="1"/>
  <c r="K25" i="8" s="1"/>
  <c r="K22" i="8"/>
  <c r="K23" i="8"/>
  <c r="K24" i="8"/>
  <c r="K14" i="8"/>
  <c r="L13" i="8"/>
  <c r="L12" i="8" s="1"/>
  <c r="M13" i="8"/>
  <c r="M12" i="8" s="1"/>
  <c r="N13" i="8"/>
  <c r="N12" i="8" s="1"/>
  <c r="L30" i="8"/>
  <c r="L29" i="8" s="1"/>
  <c r="M30" i="8"/>
  <c r="M29" i="8" s="1"/>
  <c r="N30" i="8"/>
  <c r="N29" i="8" s="1"/>
  <c r="L35" i="8"/>
  <c r="L34" i="8" s="1"/>
  <c r="M35" i="8"/>
  <c r="M34" i="8" s="1"/>
  <c r="N35" i="8"/>
  <c r="N34" i="8" s="1"/>
  <c r="L52" i="8"/>
  <c r="L51" i="8" s="1"/>
  <c r="M52" i="8"/>
  <c r="M51" i="8" s="1"/>
  <c r="N52" i="8"/>
  <c r="N51" i="8" s="1"/>
  <c r="L67" i="8"/>
  <c r="M67" i="8"/>
  <c r="N67" i="8"/>
  <c r="K75" i="8"/>
  <c r="AK111" i="20"/>
  <c r="AJ111" i="20"/>
  <c r="AI111" i="20"/>
  <c r="AH111" i="20"/>
  <c r="AG111" i="20"/>
  <c r="AE111" i="20"/>
  <c r="AD111" i="20"/>
  <c r="AC111" i="20"/>
  <c r="AB111" i="20"/>
  <c r="AK110" i="20"/>
  <c r="AJ110" i="20"/>
  <c r="AI110" i="20"/>
  <c r="AH110" i="20"/>
  <c r="AG110" i="20"/>
  <c r="AE110" i="20"/>
  <c r="AD110" i="20"/>
  <c r="AC110" i="20"/>
  <c r="AB110" i="20"/>
  <c r="AK106" i="20"/>
  <c r="AJ106" i="20"/>
  <c r="AI106" i="20"/>
  <c r="AH106" i="20"/>
  <c r="AG106" i="20"/>
  <c r="AE106" i="20"/>
  <c r="AD106" i="20"/>
  <c r="AC106" i="20"/>
  <c r="AB106" i="20"/>
  <c r="AK105" i="20"/>
  <c r="AJ105" i="20"/>
  <c r="AI105" i="20"/>
  <c r="AH105" i="20"/>
  <c r="AG105" i="20"/>
  <c r="AE105" i="20"/>
  <c r="AD105" i="20"/>
  <c r="AC105" i="20"/>
  <c r="AB105" i="20"/>
  <c r="AK102" i="20"/>
  <c r="AJ102" i="20"/>
  <c r="AI102" i="20"/>
  <c r="AH102" i="20"/>
  <c r="AG102" i="20"/>
  <c r="AE102" i="20"/>
  <c r="AD102" i="20"/>
  <c r="AC102" i="20"/>
  <c r="AB102" i="20"/>
  <c r="AK101" i="20"/>
  <c r="AJ101" i="20"/>
  <c r="AI101" i="20"/>
  <c r="AH101" i="20"/>
  <c r="AG101" i="20"/>
  <c r="AE101" i="20"/>
  <c r="AD101" i="20"/>
  <c r="AC101" i="20"/>
  <c r="AB101" i="20"/>
  <c r="AK99" i="20"/>
  <c r="AJ99" i="20"/>
  <c r="AI99" i="20"/>
  <c r="AH99" i="20"/>
  <c r="AG99" i="20"/>
  <c r="AE99" i="20"/>
  <c r="AD99" i="20"/>
  <c r="AC99" i="20"/>
  <c r="AB99" i="20"/>
  <c r="AK97" i="20"/>
  <c r="AJ97" i="20"/>
  <c r="AI97" i="20"/>
  <c r="AH97" i="20"/>
  <c r="AG97" i="20"/>
  <c r="AE97" i="20"/>
  <c r="AD97" i="20"/>
  <c r="AC97" i="20"/>
  <c r="AB97" i="20"/>
  <c r="AK95" i="20"/>
  <c r="AJ95" i="20"/>
  <c r="AI95" i="20"/>
  <c r="AH95" i="20"/>
  <c r="AG95" i="20"/>
  <c r="AE95" i="20"/>
  <c r="AD95" i="20"/>
  <c r="AC95" i="20"/>
  <c r="AB95" i="20"/>
  <c r="AK93" i="20"/>
  <c r="AJ93" i="20"/>
  <c r="AI93" i="20"/>
  <c r="AH93" i="20"/>
  <c r="AG93" i="20"/>
  <c r="AE93" i="20"/>
  <c r="AD93" i="20"/>
  <c r="AC93" i="20"/>
  <c r="AB93" i="20"/>
  <c r="AK92" i="20"/>
  <c r="AJ92" i="20"/>
  <c r="AI92" i="20"/>
  <c r="AH92" i="20"/>
  <c r="AG92" i="20"/>
  <c r="AE92" i="20"/>
  <c r="AD92" i="20"/>
  <c r="AC92" i="20"/>
  <c r="AB92" i="20"/>
  <c r="AK91" i="20"/>
  <c r="AJ91" i="20"/>
  <c r="AI91" i="20"/>
  <c r="AH91" i="20"/>
  <c r="AG91" i="20"/>
  <c r="AE91" i="20"/>
  <c r="AD91" i="20"/>
  <c r="AC91" i="20"/>
  <c r="AB91" i="20"/>
  <c r="AK90" i="20"/>
  <c r="AJ90" i="20"/>
  <c r="AI90" i="20"/>
  <c r="AH90" i="20"/>
  <c r="AG90" i="20"/>
  <c r="AE90" i="20"/>
  <c r="AD90" i="20"/>
  <c r="AC90" i="20"/>
  <c r="AB90" i="20"/>
  <c r="AK89" i="20"/>
  <c r="AJ89" i="20"/>
  <c r="AI89" i="20"/>
  <c r="AH89" i="20"/>
  <c r="AG89" i="20"/>
  <c r="AE89" i="20"/>
  <c r="AD89" i="20"/>
  <c r="AC89" i="20"/>
  <c r="AB89" i="20"/>
  <c r="AK88" i="20"/>
  <c r="AJ88" i="20"/>
  <c r="AI88" i="20"/>
  <c r="AH88" i="20"/>
  <c r="AG88" i="20"/>
  <c r="AE88" i="20"/>
  <c r="AD88" i="20"/>
  <c r="AC88" i="20"/>
  <c r="AB88" i="20"/>
  <c r="AK87" i="20"/>
  <c r="AJ87" i="20"/>
  <c r="AI87" i="20"/>
  <c r="AH87" i="20"/>
  <c r="AG87" i="20"/>
  <c r="AE87" i="20"/>
  <c r="AD87" i="20"/>
  <c r="AC87" i="20"/>
  <c r="AB87" i="20"/>
  <c r="AK86" i="20"/>
  <c r="AJ86" i="20"/>
  <c r="AI86" i="20"/>
  <c r="AH86" i="20"/>
  <c r="AG86" i="20"/>
  <c r="AE86" i="20"/>
  <c r="AD86" i="20"/>
  <c r="AC86" i="20"/>
  <c r="AB86" i="20"/>
  <c r="AK85" i="20"/>
  <c r="AJ85" i="20"/>
  <c r="AI85" i="20"/>
  <c r="AH85" i="20"/>
  <c r="AG85" i="20"/>
  <c r="AE85" i="20"/>
  <c r="AD85" i="20"/>
  <c r="AC85" i="20"/>
  <c r="AB85" i="20"/>
  <c r="AK82" i="20"/>
  <c r="AJ82" i="20"/>
  <c r="AI82" i="20"/>
  <c r="AH82" i="20"/>
  <c r="AG82" i="20"/>
  <c r="AE82" i="20"/>
  <c r="AD82" i="20"/>
  <c r="AC82" i="20"/>
  <c r="AB82" i="20"/>
  <c r="AK81" i="20"/>
  <c r="AJ81" i="20"/>
  <c r="AI81" i="20"/>
  <c r="AH81" i="20"/>
  <c r="AG81" i="20"/>
  <c r="AE81" i="20"/>
  <c r="AD81" i="20"/>
  <c r="AC81" i="20"/>
  <c r="AB81" i="20"/>
  <c r="AK80" i="20"/>
  <c r="AJ80" i="20"/>
  <c r="AI80" i="20"/>
  <c r="AH80" i="20"/>
  <c r="AG80" i="20"/>
  <c r="AE80" i="20"/>
  <c r="AD80" i="20"/>
  <c r="AC80" i="20"/>
  <c r="AB80" i="20"/>
  <c r="AK79" i="20"/>
  <c r="AJ79" i="20"/>
  <c r="AI79" i="20"/>
  <c r="AH79" i="20"/>
  <c r="AG79" i="20"/>
  <c r="AE79" i="20"/>
  <c r="AD79" i="20"/>
  <c r="AC79" i="20"/>
  <c r="AB79" i="20"/>
  <c r="AK76" i="20"/>
  <c r="AJ76" i="20"/>
  <c r="AI76" i="20"/>
  <c r="AH76" i="20"/>
  <c r="AG76" i="20"/>
  <c r="AE76" i="20"/>
  <c r="AD76" i="20"/>
  <c r="AC76" i="20"/>
  <c r="AB76" i="20"/>
  <c r="AK75" i="20"/>
  <c r="AJ75" i="20"/>
  <c r="AI75" i="20"/>
  <c r="AH75" i="20"/>
  <c r="AG75" i="20"/>
  <c r="AE75" i="20"/>
  <c r="AD75" i="20"/>
  <c r="AC75" i="20"/>
  <c r="AB75" i="20"/>
  <c r="AK74" i="20"/>
  <c r="AJ74" i="20"/>
  <c r="AI74" i="20"/>
  <c r="AH74" i="20"/>
  <c r="AG74" i="20"/>
  <c r="AE74" i="20"/>
  <c r="AD74" i="20"/>
  <c r="AC74" i="20"/>
  <c r="AB74" i="20"/>
  <c r="AK73" i="20"/>
  <c r="AJ73" i="20"/>
  <c r="AI73" i="20"/>
  <c r="AH73" i="20"/>
  <c r="AG73" i="20"/>
  <c r="AE73" i="20"/>
  <c r="AD73" i="20"/>
  <c r="AC73" i="20"/>
  <c r="AB73" i="20"/>
  <c r="AK72" i="20"/>
  <c r="AJ72" i="20"/>
  <c r="AI72" i="20"/>
  <c r="AH72" i="20"/>
  <c r="AG72" i="20"/>
  <c r="AE72" i="20"/>
  <c r="AD72" i="20"/>
  <c r="AC72" i="20"/>
  <c r="AB72" i="20"/>
  <c r="AK71" i="20"/>
  <c r="AJ71" i="20"/>
  <c r="AI71" i="20"/>
  <c r="AH71" i="20"/>
  <c r="AG71" i="20"/>
  <c r="AE71" i="20"/>
  <c r="AD71" i="20"/>
  <c r="AC71" i="20"/>
  <c r="AB71" i="20"/>
  <c r="AK70" i="20"/>
  <c r="AJ70" i="20"/>
  <c r="AI70" i="20"/>
  <c r="AH70" i="20"/>
  <c r="AG70" i="20"/>
  <c r="AE70" i="20"/>
  <c r="AD70" i="20"/>
  <c r="AC70" i="20"/>
  <c r="AB70" i="20"/>
  <c r="AK63" i="20"/>
  <c r="AJ63" i="20"/>
  <c r="AI63" i="20"/>
  <c r="AH63" i="20"/>
  <c r="AG63" i="20"/>
  <c r="AE63" i="20"/>
  <c r="AD63" i="20"/>
  <c r="AC63" i="20"/>
  <c r="AB63" i="20"/>
  <c r="AK62" i="20"/>
  <c r="AJ62" i="20"/>
  <c r="AI62" i="20"/>
  <c r="AH62" i="20"/>
  <c r="AG62" i="20"/>
  <c r="AE62" i="20"/>
  <c r="AD62" i="20"/>
  <c r="AC62" i="20"/>
  <c r="AB62" i="20"/>
  <c r="AK61" i="20"/>
  <c r="AJ61" i="20"/>
  <c r="AI61" i="20"/>
  <c r="AH61" i="20"/>
  <c r="AG61" i="20"/>
  <c r="AE61" i="20"/>
  <c r="AD61" i="20"/>
  <c r="AC61" i="20"/>
  <c r="AB61" i="20"/>
  <c r="AK60" i="20"/>
  <c r="AJ60" i="20"/>
  <c r="AI60" i="20"/>
  <c r="AH60" i="20"/>
  <c r="AG60" i="20"/>
  <c r="AE60" i="20"/>
  <c r="AD60" i="20"/>
  <c r="AC60" i="20"/>
  <c r="AB60" i="20"/>
  <c r="AK59" i="20"/>
  <c r="AJ59" i="20"/>
  <c r="AI59" i="20"/>
  <c r="AH59" i="20"/>
  <c r="AG59" i="20"/>
  <c r="AE59" i="20"/>
  <c r="AD59" i="20"/>
  <c r="AC59" i="20"/>
  <c r="AB59" i="20"/>
  <c r="AK58" i="20"/>
  <c r="AJ58" i="20"/>
  <c r="AI58" i="20"/>
  <c r="AH58" i="20"/>
  <c r="AG58" i="20"/>
  <c r="AE58" i="20"/>
  <c r="AD58" i="20"/>
  <c r="AC58" i="20"/>
  <c r="AB58" i="20"/>
  <c r="AK56" i="20"/>
  <c r="AJ56" i="20"/>
  <c r="AI56" i="20"/>
  <c r="AH56" i="20"/>
  <c r="AG56" i="20"/>
  <c r="AE56" i="20"/>
  <c r="AD56" i="20"/>
  <c r="AC56" i="20"/>
  <c r="AB56" i="20"/>
  <c r="AK55" i="20"/>
  <c r="AJ55" i="20"/>
  <c r="AI55" i="20"/>
  <c r="AH55" i="20"/>
  <c r="AG55" i="20"/>
  <c r="AE55" i="20"/>
  <c r="AD55" i="20"/>
  <c r="AC55" i="20"/>
  <c r="AB55" i="20"/>
  <c r="AK54" i="20"/>
  <c r="AJ54" i="20"/>
  <c r="AI54" i="20"/>
  <c r="AH54" i="20"/>
  <c r="AG54" i="20"/>
  <c r="AE54" i="20"/>
  <c r="AD54" i="20"/>
  <c r="AC54" i="20"/>
  <c r="AB54" i="20"/>
  <c r="AK53" i="20"/>
  <c r="AJ53" i="20"/>
  <c r="AI53" i="20"/>
  <c r="AH53" i="20"/>
  <c r="AG53" i="20"/>
  <c r="AE53" i="20"/>
  <c r="AD53" i="20"/>
  <c r="AC53" i="20"/>
  <c r="AB53" i="20"/>
  <c r="AK52" i="20"/>
  <c r="AJ52" i="20"/>
  <c r="AI52" i="20"/>
  <c r="AH52" i="20"/>
  <c r="AG52" i="20"/>
  <c r="AE52" i="20"/>
  <c r="AD52" i="20"/>
  <c r="AC52" i="20"/>
  <c r="AB52" i="20"/>
  <c r="AK51" i="20"/>
  <c r="AJ51" i="20"/>
  <c r="AI51" i="20"/>
  <c r="AH51" i="20"/>
  <c r="AG51" i="20"/>
  <c r="AE51" i="20"/>
  <c r="AD51" i="20"/>
  <c r="AC51" i="20"/>
  <c r="AB51"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4" i="20"/>
  <c r="AJ44" i="20"/>
  <c r="AI44" i="20"/>
  <c r="AH44" i="20"/>
  <c r="AG44" i="20"/>
  <c r="AE44" i="20"/>
  <c r="AD44" i="20"/>
  <c r="AC44" i="20"/>
  <c r="AB44" i="20"/>
  <c r="AK43" i="20"/>
  <c r="AJ43" i="20"/>
  <c r="AI43" i="20"/>
  <c r="AH43" i="20"/>
  <c r="AG43" i="20"/>
  <c r="AE43" i="20"/>
  <c r="AD43" i="20"/>
  <c r="AC43" i="20"/>
  <c r="AB43" i="20"/>
  <c r="AK42" i="20"/>
  <c r="AJ42" i="20"/>
  <c r="AI42" i="20"/>
  <c r="AH42" i="20"/>
  <c r="AG42" i="20"/>
  <c r="AE42" i="20"/>
  <c r="AD42" i="20"/>
  <c r="AC42" i="20"/>
  <c r="AB42" i="20"/>
  <c r="AK41" i="20"/>
  <c r="AJ41" i="20"/>
  <c r="AI41" i="20"/>
  <c r="AH41" i="20"/>
  <c r="AG41" i="20"/>
  <c r="AE41" i="20"/>
  <c r="AD41" i="20"/>
  <c r="AC41" i="20"/>
  <c r="AB41" i="20"/>
  <c r="AK40" i="20"/>
  <c r="AJ40" i="20"/>
  <c r="AI40" i="20"/>
  <c r="AH40" i="20"/>
  <c r="AG40" i="20"/>
  <c r="AE40" i="20"/>
  <c r="AD40" i="20"/>
  <c r="AC40" i="20"/>
  <c r="AB40" i="20"/>
  <c r="AK39" i="20"/>
  <c r="AJ39" i="20"/>
  <c r="AI39" i="20"/>
  <c r="AH39" i="20"/>
  <c r="AG39" i="20"/>
  <c r="AE39" i="20"/>
  <c r="AD39" i="20"/>
  <c r="AC39" i="20"/>
  <c r="AB39" i="20"/>
  <c r="AK38" i="20"/>
  <c r="AJ38" i="20"/>
  <c r="AI38" i="20"/>
  <c r="AH38" i="20"/>
  <c r="AG38" i="20"/>
  <c r="AE38" i="20"/>
  <c r="AD38" i="20"/>
  <c r="AC38" i="20"/>
  <c r="AB38"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3" i="20"/>
  <c r="AJ33" i="20"/>
  <c r="AI33" i="20"/>
  <c r="AH33" i="20"/>
  <c r="AG33" i="20"/>
  <c r="AE33" i="20"/>
  <c r="AD33" i="20"/>
  <c r="AC33" i="20"/>
  <c r="AB33" i="20"/>
  <c r="AK32" i="20"/>
  <c r="AJ32" i="20"/>
  <c r="AI32" i="20"/>
  <c r="AH32" i="20"/>
  <c r="AG32" i="20"/>
  <c r="AE32" i="20"/>
  <c r="AD32" i="20"/>
  <c r="AC32" i="20"/>
  <c r="AB32" i="20"/>
  <c r="AK31" i="20"/>
  <c r="AJ31" i="20"/>
  <c r="AI31" i="20"/>
  <c r="AH31" i="20"/>
  <c r="AG31" i="20"/>
  <c r="AE31" i="20"/>
  <c r="AD31" i="20"/>
  <c r="AC31" i="20"/>
  <c r="AB31" i="20"/>
  <c r="AK30" i="20"/>
  <c r="AJ30" i="20"/>
  <c r="AI30" i="20"/>
  <c r="AH30" i="20"/>
  <c r="AG30" i="20"/>
  <c r="AE30" i="20"/>
  <c r="AD30" i="20"/>
  <c r="AC30" i="20"/>
  <c r="AB30" i="20"/>
  <c r="AK29" i="20"/>
  <c r="AJ29" i="20"/>
  <c r="AI29" i="20"/>
  <c r="AH29" i="20"/>
  <c r="AG29" i="20"/>
  <c r="AE29" i="20"/>
  <c r="AD29" i="20"/>
  <c r="AK28" i="20"/>
  <c r="AJ28" i="20"/>
  <c r="AI28" i="20"/>
  <c r="AH28" i="20"/>
  <c r="AG28" i="20"/>
  <c r="AE28" i="20"/>
  <c r="AD28" i="20"/>
  <c r="AC28" i="20"/>
  <c r="AB28" i="20"/>
  <c r="AK27" i="20"/>
  <c r="AJ27" i="20"/>
  <c r="AI27" i="20"/>
  <c r="AH27" i="20"/>
  <c r="AG27" i="20"/>
  <c r="AE27" i="20"/>
  <c r="AD27" i="20"/>
  <c r="AC27" i="20"/>
  <c r="AB27" i="20"/>
  <c r="AA110" i="20"/>
  <c r="AA106" i="20"/>
  <c r="AA105" i="20"/>
  <c r="AA86" i="20"/>
  <c r="AA87" i="20"/>
  <c r="AA88" i="20"/>
  <c r="AA89" i="20"/>
  <c r="AA90" i="20"/>
  <c r="AA91" i="20"/>
  <c r="AA92" i="20"/>
  <c r="AA93" i="20"/>
  <c r="AA99" i="20"/>
  <c r="AA85" i="20"/>
  <c r="AA80" i="20"/>
  <c r="AA81" i="20"/>
  <c r="AA82" i="20"/>
  <c r="AA79" i="20"/>
  <c r="AA72" i="20"/>
  <c r="AA73" i="20"/>
  <c r="AA74" i="20"/>
  <c r="AA75" i="20"/>
  <c r="AA76" i="20"/>
  <c r="AA70" i="20"/>
  <c r="AA61" i="20"/>
  <c r="AA48" i="20"/>
  <c r="AA50" i="20"/>
  <c r="AA51" i="20"/>
  <c r="AA52" i="20"/>
  <c r="AA53" i="20"/>
  <c r="AA54" i="20"/>
  <c r="AA55" i="20"/>
  <c r="AA56" i="20"/>
  <c r="AA58" i="20"/>
  <c r="AA59" i="20"/>
  <c r="AA60" i="20"/>
  <c r="AA62" i="20"/>
  <c r="AA63" i="20"/>
  <c r="AA47" i="20"/>
  <c r="AA42" i="20"/>
  <c r="AA43" i="20"/>
  <c r="AA28" i="20"/>
  <c r="AA29" i="20"/>
  <c r="AA30" i="20"/>
  <c r="AA31" i="20"/>
  <c r="AA32" i="20"/>
  <c r="AA33" i="20"/>
  <c r="AA34" i="20"/>
  <c r="AA35" i="20"/>
  <c r="AA36" i="20"/>
  <c r="AA37" i="20"/>
  <c r="AA38" i="20"/>
  <c r="AA39" i="20"/>
  <c r="AA40" i="20"/>
  <c r="AA41" i="20"/>
  <c r="AA27" i="20"/>
  <c r="AA19" i="20"/>
  <c r="AA20" i="20"/>
  <c r="AA14" i="20"/>
  <c r="AK24" i="20"/>
  <c r="AJ24" i="20"/>
  <c r="AI24" i="20"/>
  <c r="AH24" i="20"/>
  <c r="AG24" i="20"/>
  <c r="AE24" i="20"/>
  <c r="AA24" i="20"/>
  <c r="AK22" i="20"/>
  <c r="AJ22" i="20"/>
  <c r="AI22" i="20"/>
  <c r="AH22" i="20"/>
  <c r="AG22" i="20"/>
  <c r="AE22" i="20"/>
  <c r="AK21" i="20"/>
  <c r="AJ21" i="20"/>
  <c r="AI21" i="20"/>
  <c r="AH21" i="20"/>
  <c r="AG21" i="20"/>
  <c r="AE21" i="20"/>
  <c r="AK20" i="20"/>
  <c r="AJ20" i="20"/>
  <c r="AI20" i="20"/>
  <c r="AH20" i="20"/>
  <c r="AG20" i="20"/>
  <c r="AE20" i="20"/>
  <c r="AK19" i="20"/>
  <c r="AJ19" i="20"/>
  <c r="AI19" i="20"/>
  <c r="AH19" i="20"/>
  <c r="AG19" i="20"/>
  <c r="AE19" i="20"/>
  <c r="AK18" i="20"/>
  <c r="AJ18" i="20"/>
  <c r="AI18" i="20"/>
  <c r="AH18" i="20"/>
  <c r="AG18" i="20"/>
  <c r="AE18" i="20"/>
  <c r="AA18" i="20"/>
  <c r="AK17" i="20"/>
  <c r="AJ17" i="20"/>
  <c r="AI17" i="20"/>
  <c r="AH17" i="20"/>
  <c r="AG17" i="20"/>
  <c r="AE17" i="20"/>
  <c r="AA17" i="20"/>
  <c r="AK16" i="20"/>
  <c r="AJ16" i="20"/>
  <c r="AI16" i="20"/>
  <c r="AH16" i="20"/>
  <c r="AG16" i="20"/>
  <c r="AE16" i="20"/>
  <c r="AA16" i="20"/>
  <c r="AK15" i="20"/>
  <c r="AJ15" i="20"/>
  <c r="AI15" i="20"/>
  <c r="AH15" i="20"/>
  <c r="AG15" i="20"/>
  <c r="AE15" i="20"/>
  <c r="AE14" i="20"/>
  <c r="AG14" i="20"/>
  <c r="AH14" i="20"/>
  <c r="AI14" i="20"/>
  <c r="AJ14" i="20"/>
  <c r="AK14" i="20"/>
  <c r="V109" i="20"/>
  <c r="V108" i="20" s="1"/>
  <c r="W109" i="20"/>
  <c r="W108" i="20" s="1"/>
  <c r="X109" i="20"/>
  <c r="X108" i="20" s="1"/>
  <c r="Y109" i="20"/>
  <c r="Y108" i="20" s="1"/>
  <c r="Z109" i="20"/>
  <c r="Z108" i="20" s="1"/>
  <c r="AC109" i="20"/>
  <c r="AC108" i="20" s="1"/>
  <c r="AI109" i="20"/>
  <c r="AI108" i="20" s="1"/>
  <c r="V104" i="20"/>
  <c r="V103" i="20" s="1"/>
  <c r="W104" i="20"/>
  <c r="W103" i="20" s="1"/>
  <c r="X104" i="20"/>
  <c r="X103" i="20" s="1"/>
  <c r="Y104" i="20"/>
  <c r="Y103" i="20" s="1"/>
  <c r="Z104" i="20"/>
  <c r="Z103" i="20" s="1"/>
  <c r="Q109" i="20"/>
  <c r="Q108" i="20" s="1"/>
  <c r="R109" i="20"/>
  <c r="R108" i="20" s="1"/>
  <c r="S109" i="20"/>
  <c r="S108" i="20" s="1"/>
  <c r="T109" i="20"/>
  <c r="T108" i="20" s="1"/>
  <c r="Q104" i="20"/>
  <c r="Q103" i="20" s="1"/>
  <c r="R104" i="20"/>
  <c r="R103" i="20" s="1"/>
  <c r="S104" i="20"/>
  <c r="S103" i="20" s="1"/>
  <c r="T104" i="20"/>
  <c r="T103" i="20" s="1"/>
  <c r="V84" i="20"/>
  <c r="V83" i="20" s="1"/>
  <c r="W84" i="20"/>
  <c r="W83" i="20" s="1"/>
  <c r="X84" i="20"/>
  <c r="X83" i="20" s="1"/>
  <c r="Y84" i="20"/>
  <c r="Y83" i="20" s="1"/>
  <c r="Z84" i="20"/>
  <c r="Z83" i="20" s="1"/>
  <c r="Q84" i="20"/>
  <c r="Q83" i="20" s="1"/>
  <c r="R84" i="20"/>
  <c r="R83" i="20" s="1"/>
  <c r="S84" i="20"/>
  <c r="S83" i="20" s="1"/>
  <c r="T84" i="20"/>
  <c r="T83" i="20" s="1"/>
  <c r="V78" i="20"/>
  <c r="V77" i="20" s="1"/>
  <c r="W78" i="20"/>
  <c r="W77" i="20" s="1"/>
  <c r="X78" i="20"/>
  <c r="X77" i="20" s="1"/>
  <c r="Y78" i="20"/>
  <c r="Y77" i="20" s="1"/>
  <c r="Z78" i="20"/>
  <c r="Z77" i="20" s="1"/>
  <c r="Q78" i="20"/>
  <c r="Q77" i="20" s="1"/>
  <c r="R78" i="20"/>
  <c r="R77" i="20" s="1"/>
  <c r="S78" i="20"/>
  <c r="S77" i="20" s="1"/>
  <c r="T78" i="20"/>
  <c r="T77" i="20" s="1"/>
  <c r="V69" i="20"/>
  <c r="V68" i="20" s="1"/>
  <c r="W69" i="20"/>
  <c r="W68" i="20" s="1"/>
  <c r="X69" i="20"/>
  <c r="X68" i="20" s="1"/>
  <c r="Y69" i="20"/>
  <c r="Y68" i="20" s="1"/>
  <c r="Z69" i="20"/>
  <c r="Z68" i="20" s="1"/>
  <c r="Q69" i="20"/>
  <c r="Q68" i="20" s="1"/>
  <c r="R69" i="20"/>
  <c r="R68" i="20" s="1"/>
  <c r="S69" i="20"/>
  <c r="S68" i="20" s="1"/>
  <c r="T69" i="20"/>
  <c r="T68" i="20" s="1"/>
  <c r="V46" i="20"/>
  <c r="V45" i="20" s="1"/>
  <c r="W46" i="20"/>
  <c r="W45" i="20" s="1"/>
  <c r="X46" i="20"/>
  <c r="X45" i="20" s="1"/>
  <c r="Y46" i="20"/>
  <c r="Y45" i="20" s="1"/>
  <c r="Z46" i="20"/>
  <c r="Z45" i="20" s="1"/>
  <c r="Q46" i="20"/>
  <c r="Q45" i="20" s="1"/>
  <c r="R46" i="20"/>
  <c r="R45" i="20" s="1"/>
  <c r="S46" i="20"/>
  <c r="S45" i="20" s="1"/>
  <c r="T46" i="20"/>
  <c r="T45" i="20" s="1"/>
  <c r="V26" i="20"/>
  <c r="V25" i="20" s="1"/>
  <c r="W26" i="20"/>
  <c r="W25" i="20" s="1"/>
  <c r="X26" i="20"/>
  <c r="X25" i="20" s="1"/>
  <c r="Y26" i="20"/>
  <c r="Y25" i="20" s="1"/>
  <c r="Z26" i="20"/>
  <c r="Z25" i="20" s="1"/>
  <c r="Q26" i="20"/>
  <c r="Q25" i="20" s="1"/>
  <c r="R26" i="20"/>
  <c r="R25" i="20" s="1"/>
  <c r="S26" i="20"/>
  <c r="S25" i="20" s="1"/>
  <c r="T26" i="20"/>
  <c r="T25" i="20" s="1"/>
  <c r="V13" i="20"/>
  <c r="V12" i="20" s="1"/>
  <c r="W13" i="20"/>
  <c r="W12" i="20" s="1"/>
  <c r="X13" i="20"/>
  <c r="X12" i="20" s="1"/>
  <c r="Y13" i="20"/>
  <c r="Y12" i="20" s="1"/>
  <c r="Z13" i="20"/>
  <c r="Z12" i="20" s="1"/>
  <c r="Q13" i="20"/>
  <c r="Q12" i="20" s="1"/>
  <c r="R13" i="20"/>
  <c r="R12" i="20" s="1"/>
  <c r="S13" i="20"/>
  <c r="S12" i="20" s="1"/>
  <c r="T13" i="20"/>
  <c r="T12" i="20" s="1"/>
  <c r="U15" i="20"/>
  <c r="U113" i="20"/>
  <c r="U111" i="20"/>
  <c r="U110" i="20"/>
  <c r="AF110" i="20" s="1"/>
  <c r="U107" i="20"/>
  <c r="U106" i="20"/>
  <c r="U105" i="20"/>
  <c r="U102" i="20"/>
  <c r="AF99" i="20"/>
  <c r="AF95" i="20"/>
  <c r="U92" i="20"/>
  <c r="AF92" i="20" s="1"/>
  <c r="U91" i="20"/>
  <c r="AF91" i="20" s="1"/>
  <c r="U90" i="20"/>
  <c r="AF90" i="20" s="1"/>
  <c r="U89" i="20"/>
  <c r="U88" i="20"/>
  <c r="AF88" i="20" s="1"/>
  <c r="U87" i="20"/>
  <c r="U86" i="20"/>
  <c r="U85" i="20"/>
  <c r="U82" i="20"/>
  <c r="AF82" i="20" s="1"/>
  <c r="U81" i="20"/>
  <c r="AF81" i="20" s="1"/>
  <c r="U80" i="20"/>
  <c r="AF80" i="20" s="1"/>
  <c r="U79" i="20"/>
  <c r="AF79" i="20" s="1"/>
  <c r="U76" i="20"/>
  <c r="AF76" i="20" s="1"/>
  <c r="U75" i="20"/>
  <c r="AF75" i="20" s="1"/>
  <c r="U74" i="20"/>
  <c r="AF74" i="20" s="1"/>
  <c r="U73" i="20"/>
  <c r="AF73" i="20" s="1"/>
  <c r="U72" i="20"/>
  <c r="AF72" i="20" s="1"/>
  <c r="U71" i="20"/>
  <c r="U70" i="20"/>
  <c r="AF70" i="20" s="1"/>
  <c r="U63" i="20"/>
  <c r="AF63" i="20" s="1"/>
  <c r="U62" i="20"/>
  <c r="AF62" i="20" s="1"/>
  <c r="U61" i="20"/>
  <c r="AF61" i="20" s="1"/>
  <c r="U60" i="20"/>
  <c r="AF60" i="20" s="1"/>
  <c r="AF59" i="20"/>
  <c r="AF58" i="20"/>
  <c r="AF56" i="20"/>
  <c r="AF55" i="20"/>
  <c r="U54" i="20"/>
  <c r="AF54" i="20" s="1"/>
  <c r="U53" i="20"/>
  <c r="AF53" i="20" s="1"/>
  <c r="U52" i="20"/>
  <c r="U51" i="20"/>
  <c r="AF51" i="20" s="1"/>
  <c r="U50" i="20"/>
  <c r="AF50" i="20" s="1"/>
  <c r="U49" i="20"/>
  <c r="AF49" i="20" s="1"/>
  <c r="U48" i="20"/>
  <c r="AF48" i="20" s="1"/>
  <c r="U47" i="20"/>
  <c r="AF47" i="20" s="1"/>
  <c r="U44" i="20"/>
  <c r="U43" i="20"/>
  <c r="U42" i="20"/>
  <c r="AF42" i="20" s="1"/>
  <c r="U41" i="20"/>
  <c r="AF41" i="20" s="1"/>
  <c r="U40" i="20"/>
  <c r="AF40" i="20" s="1"/>
  <c r="U39" i="20"/>
  <c r="AF39" i="20" s="1"/>
  <c r="U38" i="20"/>
  <c r="AF38" i="20" s="1"/>
  <c r="U37" i="20"/>
  <c r="U36" i="20"/>
  <c r="AF36" i="20" s="1"/>
  <c r="U35" i="20"/>
  <c r="AF35" i="20" s="1"/>
  <c r="U34" i="20"/>
  <c r="AF34" i="20" s="1"/>
  <c r="U33" i="20"/>
  <c r="AF33" i="20" s="1"/>
  <c r="U32" i="20"/>
  <c r="AF32" i="20" s="1"/>
  <c r="U31" i="20"/>
  <c r="AF31" i="20" s="1"/>
  <c r="U30" i="20"/>
  <c r="U29" i="20"/>
  <c r="AF29" i="20" s="1"/>
  <c r="U28" i="20"/>
  <c r="AF28" i="20" s="1"/>
  <c r="U27" i="20"/>
  <c r="AF27" i="20" s="1"/>
  <c r="AF24" i="20"/>
  <c r="U21" i="20"/>
  <c r="U20" i="20"/>
  <c r="U19" i="20"/>
  <c r="U18" i="20"/>
  <c r="AF18" i="20" s="1"/>
  <c r="U17" i="20"/>
  <c r="AF17" i="20" s="1"/>
  <c r="U16" i="20"/>
  <c r="U14" i="20"/>
  <c r="N79" i="8" l="1"/>
  <c r="M79" i="8"/>
  <c r="L79" i="8"/>
  <c r="O70" i="8"/>
  <c r="O68" i="8" s="1"/>
  <c r="K68" i="8"/>
  <c r="K67" i="8" s="1"/>
  <c r="AF89" i="20"/>
  <c r="AE46" i="20"/>
  <c r="AE45" i="20" s="1"/>
  <c r="AF52" i="20"/>
  <c r="AL52" i="20" s="1"/>
  <c r="Y114" i="20"/>
  <c r="W114" i="20"/>
  <c r="AF30" i="20"/>
  <c r="AL30" i="20" s="1"/>
  <c r="X114" i="20"/>
  <c r="Q114" i="20"/>
  <c r="Z114" i="20"/>
  <c r="T114" i="20"/>
  <c r="S114" i="20"/>
  <c r="R114" i="20"/>
  <c r="V114" i="20"/>
  <c r="AF105" i="20"/>
  <c r="AL105" i="20" s="1"/>
  <c r="AF106" i="20"/>
  <c r="AE109" i="20"/>
  <c r="AE108" i="20" s="1"/>
  <c r="AB104" i="20"/>
  <c r="AB103" i="20" s="1"/>
  <c r="P26" i="8"/>
  <c r="P25" i="8" s="1"/>
  <c r="Q26" i="8"/>
  <c r="Q25" i="8" s="1"/>
  <c r="AF20" i="20"/>
  <c r="AF111" i="20"/>
  <c r="AF15" i="20"/>
  <c r="AF43" i="20"/>
  <c r="AL43" i="20" s="1"/>
  <c r="AF37" i="20"/>
  <c r="AJ104" i="20"/>
  <c r="AJ103" i="20" s="1"/>
  <c r="AD109" i="20"/>
  <c r="AD108" i="20" s="1"/>
  <c r="AF107" i="20"/>
  <c r="AI26" i="20"/>
  <c r="AI25" i="20" s="1"/>
  <c r="AH109" i="20"/>
  <c r="AH108" i="20" s="1"/>
  <c r="AD26" i="20"/>
  <c r="AD25" i="20" s="1"/>
  <c r="K71" i="8"/>
  <c r="AG78" i="20"/>
  <c r="AG77" i="20" s="1"/>
  <c r="AK78" i="20"/>
  <c r="AK77" i="20" s="1"/>
  <c r="AB78" i="20"/>
  <c r="AB77" i="20" s="1"/>
  <c r="AJ46" i="20"/>
  <c r="AJ45" i="20" s="1"/>
  <c r="AC69" i="20"/>
  <c r="AC68" i="20" s="1"/>
  <c r="AH69" i="20"/>
  <c r="AH68" i="20" s="1"/>
  <c r="AD84" i="20"/>
  <c r="AD83" i="20" s="1"/>
  <c r="AH104" i="20"/>
  <c r="AH103" i="20" s="1"/>
  <c r="P67" i="8"/>
  <c r="AJ109" i="20"/>
  <c r="AJ108" i="20" s="1"/>
  <c r="AE26" i="20"/>
  <c r="AE25" i="20" s="1"/>
  <c r="AJ26" i="20"/>
  <c r="AJ25" i="20" s="1"/>
  <c r="AH46" i="20"/>
  <c r="AH45" i="20" s="1"/>
  <c r="AG69" i="20"/>
  <c r="AG68" i="20" s="1"/>
  <c r="AK69" i="20"/>
  <c r="AK68" i="20" s="1"/>
  <c r="P52" i="8"/>
  <c r="P51" i="8" s="1"/>
  <c r="AF87" i="20"/>
  <c r="AC46" i="20"/>
  <c r="AC45" i="20" s="1"/>
  <c r="AA49" i="20"/>
  <c r="AF113" i="20"/>
  <c r="AC78" i="20"/>
  <c r="AC77" i="20" s="1"/>
  <c r="AH78" i="20"/>
  <c r="AH77" i="20" s="1"/>
  <c r="AC104" i="20"/>
  <c r="AC103" i="20" s="1"/>
  <c r="AE104" i="20"/>
  <c r="AE103" i="20" s="1"/>
  <c r="AA101" i="20"/>
  <c r="Q52" i="8"/>
  <c r="Q51" i="8" s="1"/>
  <c r="AB69" i="20"/>
  <c r="AB68" i="20" s="1"/>
  <c r="U13" i="20"/>
  <c r="U12" i="20" s="1"/>
  <c r="AB46" i="20"/>
  <c r="AB45" i="20" s="1"/>
  <c r="Q67" i="8"/>
  <c r="R67" i="8"/>
  <c r="AC13" i="20"/>
  <c r="AC12" i="20" s="1"/>
  <c r="AC26" i="20"/>
  <c r="AC25" i="20" s="1"/>
  <c r="AH26" i="20"/>
  <c r="AH25" i="20" s="1"/>
  <c r="AB26" i="20"/>
  <c r="AB25" i="20" s="1"/>
  <c r="AG26" i="20"/>
  <c r="AG25" i="20" s="1"/>
  <c r="AK26" i="20"/>
  <c r="AK25" i="20" s="1"/>
  <c r="AG46" i="20"/>
  <c r="AG45" i="20" s="1"/>
  <c r="AK46" i="20"/>
  <c r="AK45" i="20" s="1"/>
  <c r="AD46" i="20"/>
  <c r="AD45" i="20" s="1"/>
  <c r="AI46" i="20"/>
  <c r="AI45" i="20" s="1"/>
  <c r="AD69" i="20"/>
  <c r="AD68" i="20" s="1"/>
  <c r="AI69" i="20"/>
  <c r="AI68" i="20" s="1"/>
  <c r="AE78" i="20"/>
  <c r="AE77" i="20" s="1"/>
  <c r="AJ78" i="20"/>
  <c r="AJ77" i="20" s="1"/>
  <c r="AD78" i="20"/>
  <c r="AD77" i="20" s="1"/>
  <c r="AI78" i="20"/>
  <c r="AI77" i="20" s="1"/>
  <c r="AJ84" i="20"/>
  <c r="AJ83" i="20" s="1"/>
  <c r="AD104" i="20"/>
  <c r="AD103" i="20" s="1"/>
  <c r="Q30" i="8"/>
  <c r="Q29" i="8" s="1"/>
  <c r="Q35" i="8"/>
  <c r="Q34" i="8" s="1"/>
  <c r="R52" i="8"/>
  <c r="R51" i="8" s="1"/>
  <c r="AK109" i="20"/>
  <c r="AK108" i="20" s="1"/>
  <c r="AG109" i="20"/>
  <c r="AG108" i="20" s="1"/>
  <c r="AB109" i="20"/>
  <c r="AB108" i="20" s="1"/>
  <c r="AG13" i="20"/>
  <c r="AG12" i="20" s="1"/>
  <c r="R30" i="8"/>
  <c r="R29" i="8" s="1"/>
  <c r="R35" i="8"/>
  <c r="R34" i="8" s="1"/>
  <c r="AJ13" i="20"/>
  <c r="AJ12" i="20" s="1"/>
  <c r="AJ69" i="20"/>
  <c r="AJ68" i="20" s="1"/>
  <c r="AE69" i="20"/>
  <c r="AE68" i="20" s="1"/>
  <c r="AA15" i="20"/>
  <c r="K35" i="8"/>
  <c r="K34" i="8" s="1"/>
  <c r="P30" i="8"/>
  <c r="P29" i="8" s="1"/>
  <c r="P35" i="8"/>
  <c r="P34" i="8" s="1"/>
  <c r="R13" i="8"/>
  <c r="R12" i="8" s="1"/>
  <c r="P13" i="8"/>
  <c r="P12" i="8" s="1"/>
  <c r="AG104" i="20"/>
  <c r="AG103" i="20" s="1"/>
  <c r="AI104" i="20"/>
  <c r="AI103" i="20" s="1"/>
  <c r="AK104" i="20"/>
  <c r="AK103" i="20" s="1"/>
  <c r="Q13" i="8"/>
  <c r="Q12" i="8" s="1"/>
  <c r="K30" i="8"/>
  <c r="K29" i="8" s="1"/>
  <c r="U84" i="20"/>
  <c r="U83" i="20" s="1"/>
  <c r="K13" i="8"/>
  <c r="K12" i="8" s="1"/>
  <c r="AL106" i="20"/>
  <c r="U104" i="20"/>
  <c r="U103" i="20" s="1"/>
  <c r="AA21" i="20"/>
  <c r="AA97" i="20"/>
  <c r="AF97" i="20"/>
  <c r="AL53" i="20"/>
  <c r="AL58" i="20"/>
  <c r="AL62" i="20"/>
  <c r="AL73" i="20"/>
  <c r="AL48" i="20"/>
  <c r="AL50" i="20"/>
  <c r="AL54" i="20"/>
  <c r="AL56" i="20"/>
  <c r="AL59" i="20"/>
  <c r="AL61" i="20"/>
  <c r="AL70" i="20"/>
  <c r="AL40" i="20"/>
  <c r="AL38" i="20"/>
  <c r="AL36" i="20"/>
  <c r="AL34" i="20"/>
  <c r="AL32" i="20"/>
  <c r="AL28" i="20"/>
  <c r="AL76" i="20"/>
  <c r="AL47" i="20"/>
  <c r="AF46" i="20"/>
  <c r="AL51" i="20"/>
  <c r="AL55" i="20"/>
  <c r="AL60" i="20"/>
  <c r="AL63" i="20"/>
  <c r="AL75" i="20"/>
  <c r="AL79" i="20"/>
  <c r="AF78" i="20"/>
  <c r="AL81" i="20"/>
  <c r="AL41" i="20"/>
  <c r="AL39" i="20"/>
  <c r="AL37" i="20"/>
  <c r="AL35" i="20"/>
  <c r="AL33" i="20"/>
  <c r="AL31" i="20"/>
  <c r="AL29" i="20"/>
  <c r="AL42" i="20"/>
  <c r="AL82" i="20"/>
  <c r="AA78" i="20"/>
  <c r="AL72" i="20"/>
  <c r="AL74" i="20"/>
  <c r="AL80" i="20"/>
  <c r="U26" i="20"/>
  <c r="U25" i="20" s="1"/>
  <c r="U46" i="20"/>
  <c r="U45" i="20" s="1"/>
  <c r="U69" i="20"/>
  <c r="U68" i="20" s="1"/>
  <c r="AA44" i="20"/>
  <c r="AF71" i="20"/>
  <c r="U78" i="20"/>
  <c r="U77" i="20" s="1"/>
  <c r="AL27" i="20"/>
  <c r="AF44" i="20"/>
  <c r="AA71" i="20"/>
  <c r="AC84" i="20"/>
  <c r="AC83" i="20" s="1"/>
  <c r="AE84" i="20"/>
  <c r="AE83" i="20" s="1"/>
  <c r="AH84" i="20"/>
  <c r="AH83" i="20" s="1"/>
  <c r="AK84" i="20"/>
  <c r="AK83" i="20" s="1"/>
  <c r="AB84" i="20"/>
  <c r="AB83" i="20" s="1"/>
  <c r="AG84" i="20"/>
  <c r="AG83" i="20" s="1"/>
  <c r="AI84" i="20"/>
  <c r="AI83" i="20" s="1"/>
  <c r="AL88" i="20"/>
  <c r="AL99" i="20"/>
  <c r="AL92" i="20"/>
  <c r="AL90" i="20"/>
  <c r="AF86" i="20"/>
  <c r="AF102" i="20"/>
  <c r="AL91" i="20"/>
  <c r="AL89" i="20"/>
  <c r="AF85" i="20"/>
  <c r="AF93" i="20"/>
  <c r="AA95" i="20"/>
  <c r="AF101" i="20"/>
  <c r="AA102" i="20"/>
  <c r="U109" i="20"/>
  <c r="U108" i="20" s="1"/>
  <c r="AL110" i="20"/>
  <c r="AL18" i="20"/>
  <c r="AF22" i="20"/>
  <c r="AK13" i="20"/>
  <c r="AK12" i="20" s="1"/>
  <c r="AI13" i="20"/>
  <c r="AI12" i="20" s="1"/>
  <c r="AE13" i="20"/>
  <c r="AE12" i="20" s="1"/>
  <c r="AF14" i="20"/>
  <c r="AB13" i="20"/>
  <c r="AB12" i="20" s="1"/>
  <c r="AD13" i="20"/>
  <c r="AD12" i="20" s="1"/>
  <c r="AH13" i="20"/>
  <c r="AH12" i="20" s="1"/>
  <c r="AF21" i="20"/>
  <c r="AA22" i="20"/>
  <c r="AL17" i="20"/>
  <c r="AL20" i="20"/>
  <c r="AF16" i="20"/>
  <c r="AF19" i="20"/>
  <c r="K52" i="8"/>
  <c r="K51" i="8" s="1"/>
  <c r="AA104" i="20"/>
  <c r="AL24" i="20"/>
  <c r="P79" i="8" l="1"/>
  <c r="Q79" i="8"/>
  <c r="R79" i="8"/>
  <c r="K79" i="8"/>
  <c r="AL87" i="20"/>
  <c r="AI114" i="20"/>
  <c r="U114" i="20"/>
  <c r="AE114" i="20"/>
  <c r="AF104" i="20"/>
  <c r="AF103" i="20" s="1"/>
  <c r="AJ114" i="20"/>
  <c r="AG114" i="20"/>
  <c r="AK114" i="20"/>
  <c r="AH114" i="20"/>
  <c r="AC114" i="20"/>
  <c r="AB114" i="20"/>
  <c r="AD114" i="20"/>
  <c r="AL15" i="20"/>
  <c r="AA46" i="20"/>
  <c r="AA45" i="20" s="1"/>
  <c r="AA103" i="20"/>
  <c r="AL49" i="20"/>
  <c r="AL107" i="20"/>
  <c r="AL113" i="20"/>
  <c r="AA109" i="20"/>
  <c r="AL97" i="20"/>
  <c r="AL21" i="20"/>
  <c r="AL16" i="20"/>
  <c r="AL19" i="20"/>
  <c r="AL14" i="20"/>
  <c r="AL101" i="20"/>
  <c r="AL85" i="20"/>
  <c r="AF13" i="20"/>
  <c r="AA13" i="20"/>
  <c r="AA69" i="20"/>
  <c r="AL44" i="20"/>
  <c r="AA77" i="20"/>
  <c r="AF45" i="20"/>
  <c r="AA26" i="20"/>
  <c r="AF26" i="20"/>
  <c r="AL71" i="20"/>
  <c r="AF77" i="20"/>
  <c r="AF69" i="20"/>
  <c r="AA84" i="20"/>
  <c r="AL93" i="20"/>
  <c r="AL102" i="20"/>
  <c r="AL95" i="20"/>
  <c r="AF84" i="20"/>
  <c r="AL86" i="20"/>
  <c r="AL111" i="20"/>
  <c r="AL22" i="20"/>
  <c r="AA83" i="20" l="1"/>
  <c r="AA12" i="20"/>
  <c r="AF12" i="20"/>
  <c r="AF68" i="20"/>
  <c r="AF25" i="20"/>
  <c r="AA25" i="20"/>
  <c r="AA68" i="20"/>
  <c r="AF83" i="20"/>
  <c r="AL13" i="20"/>
  <c r="O64" i="8" l="1"/>
  <c r="O58" i="8" l="1"/>
  <c r="O15" i="8" l="1"/>
  <c r="O20" i="8"/>
  <c r="O21" i="8"/>
  <c r="O22" i="8"/>
  <c r="O23" i="8"/>
  <c r="O24" i="8"/>
  <c r="O27" i="8"/>
  <c r="O26" i="8" s="1"/>
  <c r="O25" i="8" s="1"/>
  <c r="O31" i="8"/>
  <c r="O32" i="8"/>
  <c r="O36" i="8"/>
  <c r="O37" i="8"/>
  <c r="O39" i="8"/>
  <c r="O42" i="8"/>
  <c r="O38" i="8"/>
  <c r="O44" i="8"/>
  <c r="O45" i="8"/>
  <c r="O46" i="8"/>
  <c r="O47" i="8"/>
  <c r="O53" i="8"/>
  <c r="O54" i="8"/>
  <c r="O55" i="8"/>
  <c r="O56" i="8"/>
  <c r="O61" i="8"/>
  <c r="O62" i="8"/>
  <c r="O63" i="8"/>
  <c r="O65" i="8"/>
  <c r="O66" i="8"/>
  <c r="O73" i="8"/>
  <c r="O72" i="8" s="1"/>
  <c r="O71" i="8" s="1"/>
  <c r="O52" i="8" l="1"/>
  <c r="O51" i="8" s="1"/>
  <c r="O67" i="8"/>
  <c r="O30" i="8"/>
  <c r="O29" i="8" s="1"/>
  <c r="O35" i="8"/>
  <c r="O34" i="8" s="1"/>
  <c r="O14" i="8"/>
  <c r="N17" i="16"/>
  <c r="N18" i="16"/>
  <c r="F19" i="16"/>
  <c r="G19" i="16"/>
  <c r="I19" i="16"/>
  <c r="J19" i="16"/>
  <c r="K19" i="16"/>
  <c r="M19" i="16"/>
  <c r="E19" i="16"/>
  <c r="L16" i="16"/>
  <c r="L17" i="16"/>
  <c r="L18" i="16"/>
  <c r="H16" i="16"/>
  <c r="H17" i="16"/>
  <c r="H18" i="16"/>
  <c r="H15" i="16"/>
  <c r="F14" i="16"/>
  <c r="F13" i="16" s="1"/>
  <c r="G14" i="16"/>
  <c r="G13" i="16" s="1"/>
  <c r="I14" i="16"/>
  <c r="I13" i="16" s="1"/>
  <c r="J14" i="16"/>
  <c r="J13" i="16" s="1"/>
  <c r="K14" i="16"/>
  <c r="K13" i="16" s="1"/>
  <c r="M14" i="16"/>
  <c r="M13" i="16" s="1"/>
  <c r="E14" i="16"/>
  <c r="E13" i="16" s="1"/>
  <c r="O16" i="16"/>
  <c r="N16" i="16"/>
  <c r="O13" i="8" l="1"/>
  <c r="O12" i="8" s="1"/>
  <c r="P18" i="16"/>
  <c r="P17" i="16"/>
  <c r="P16" i="16"/>
  <c r="H19" i="16"/>
  <c r="H14" i="16"/>
  <c r="H13" i="16" s="1"/>
  <c r="O79" i="8" l="1"/>
  <c r="AA108" i="20" l="1"/>
  <c r="AA114" i="20" l="1"/>
  <c r="C23" i="12" l="1"/>
  <c r="C17" i="12"/>
  <c r="D16" i="12"/>
  <c r="D15" i="12" s="1"/>
  <c r="D19" i="12" s="1"/>
  <c r="AL84" i="20" l="1"/>
  <c r="AL83" i="20" s="1"/>
  <c r="AF109" i="20" l="1"/>
  <c r="AL104" i="20"/>
  <c r="AL103" i="20" s="1"/>
  <c r="AL78" i="20"/>
  <c r="AL77" i="20" s="1"/>
  <c r="AL46" i="20"/>
  <c r="AL45" i="20" s="1"/>
  <c r="AL69" i="20"/>
  <c r="AL68" i="20" s="1"/>
  <c r="AL26" i="20"/>
  <c r="AL25" i="20" s="1"/>
  <c r="AF108" i="20" l="1"/>
  <c r="AL109" i="20"/>
  <c r="AL108" i="20" s="1"/>
  <c r="AF114" i="20" l="1"/>
  <c r="L15" i="16" l="1"/>
  <c r="N15" i="16"/>
  <c r="N14" i="16" s="1"/>
  <c r="N13" i="16" s="1"/>
  <c r="O15" i="16"/>
  <c r="O18" i="16"/>
  <c r="E18" i="12"/>
  <c r="C18" i="12" s="1"/>
  <c r="D24" i="12"/>
  <c r="O19" i="16" l="1"/>
  <c r="O14" i="16"/>
  <c r="O13" i="16" s="1"/>
  <c r="L19" i="16"/>
  <c r="L14" i="16"/>
  <c r="L13" i="16" s="1"/>
  <c r="N19" i="16"/>
  <c r="E16" i="12"/>
  <c r="D22" i="12"/>
  <c r="P15" i="16"/>
  <c r="P19" i="16" s="1"/>
  <c r="E24" i="12"/>
  <c r="E22" i="12" s="1"/>
  <c r="P14" i="16" l="1"/>
  <c r="P13" i="16" s="1"/>
  <c r="F16" i="12"/>
  <c r="F15" i="12" s="1"/>
  <c r="D21" i="12"/>
  <c r="D25" i="12" s="1"/>
  <c r="C22" i="12"/>
  <c r="C24" i="12"/>
  <c r="AL12" i="20"/>
  <c r="AL114" i="20" s="1"/>
  <c r="F24" i="12"/>
  <c r="C16" i="12"/>
  <c r="E15" i="12"/>
  <c r="E21" i="12"/>
  <c r="F22" i="12" l="1"/>
  <c r="F21" i="12" s="1"/>
  <c r="F25" i="12" s="1"/>
  <c r="E25" i="12"/>
  <c r="C25" i="12" s="1"/>
  <c r="C21" i="12"/>
  <c r="E19" i="12"/>
  <c r="C19" i="12" s="1"/>
  <c r="C15" i="12"/>
  <c r="F19" i="12" l="1"/>
</calcChain>
</file>

<file path=xl/sharedStrings.xml><?xml version="1.0" encoding="utf-8"?>
<sst xmlns="http://schemas.openxmlformats.org/spreadsheetml/2006/main" count="954" uniqueCount="476">
  <si>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</si>
  <si>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</si>
  <si>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</si>
  <si>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</si>
  <si>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</si>
  <si>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</si>
  <si>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</si>
  <si>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</si>
  <si>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</si>
  <si>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</si>
  <si>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</si>
  <si>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0813180</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</si>
  <si>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</si>
  <si>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</si>
  <si>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</si>
  <si>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</si>
  <si>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</si>
  <si>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</si>
  <si>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</si>
  <si>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</si>
  <si>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</si>
  <si>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</si>
  <si>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</si>
  <si>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</si>
  <si>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</si>
  <si>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</si>
  <si>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</si>
  <si>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</si>
  <si>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</si>
  <si>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</si>
  <si>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</si>
  <si>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</si>
  <si>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</si>
  <si>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1216084</t>
  </si>
  <si>
    <t>6084</t>
  </si>
  <si>
    <t>2710160</t>
  </si>
  <si>
    <t>2717130</t>
  </si>
  <si>
    <t>7130</t>
  </si>
  <si>
    <t>Здійснення заходів із землеустрою</t>
  </si>
  <si>
    <t>3710160</t>
  </si>
  <si>
    <t>2111</t>
  </si>
  <si>
    <t>3180</t>
  </si>
  <si>
    <t xml:space="preserve">Управління житлово-комунального господарства та містобудування міської ради </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</si>
  <si>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</si>
  <si>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</si>
  <si>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</si>
  <si>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</si>
  <si>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</si>
  <si>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</si>
  <si>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</si>
  <si>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Надання кредитів</t>
  </si>
  <si>
    <t>Повернення кредитів</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</si>
  <si>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</si>
  <si>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</si>
  <si>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</si>
  <si>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</si>
  <si>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</si>
  <si>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</si>
  <si>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</si>
  <si>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</si>
  <si>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</si>
  <si>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1060</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</si>
  <si>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</si>
  <si>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</si>
  <si>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1</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</si>
  <si>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2</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</si>
  <si>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</si>
  <si>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</si>
  <si>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r>
      <rPr>
        <vertAlign val="superscript"/>
        <sz val="10"/>
        <rFont val="Times New Roman"/>
        <family val="1"/>
        <charset val="204"/>
      </rPr>
      <t xml:space="preserve">3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</si>
  <si>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</si>
  <si>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</si>
  <si>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</si>
  <si>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Утилізація відходів</t>
  </si>
  <si>
    <t>0990</t>
  </si>
  <si>
    <t>0731</t>
  </si>
  <si>
    <t>0726</t>
  </si>
  <si>
    <t>1040</t>
  </si>
  <si>
    <t>0133</t>
  </si>
  <si>
    <t>0443</t>
  </si>
  <si>
    <t>0910</t>
  </si>
  <si>
    <t>0921</t>
  </si>
  <si>
    <t>0960</t>
  </si>
  <si>
    <t>0810</t>
  </si>
  <si>
    <t>1030</t>
  </si>
  <si>
    <t>1070</t>
  </si>
  <si>
    <t>1090</t>
  </si>
  <si>
    <t>1010</t>
  </si>
  <si>
    <t>0610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</si>
  <si>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</si>
  <si>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</si>
  <si>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</si>
  <si>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</si>
  <si>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</si>
  <si>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</si>
  <si>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</si>
  <si>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</si>
  <si>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</si>
  <si>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</si>
  <si>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</si>
  <si>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</si>
  <si>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</si>
  <si>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</si>
  <si>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</si>
  <si>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</si>
  <si>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</si>
  <si>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Оздоровлення та відпочинку дітей ( крім заходів з оздоровлення дітей, що здійснюється за рахунок коштів на оздоровлення громадян, які постраждали внаслідок Чорнобильської катастрофи).</t>
  </si>
  <si>
    <t>1100000</t>
  </si>
  <si>
    <t xml:space="preserve"> Відділ молоді та спорту міської ради</t>
  </si>
  <si>
    <t>Відділ молоді та спорту міської ради</t>
  </si>
  <si>
    <t>1110000</t>
  </si>
  <si>
    <t>3140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</si>
  <si>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</si>
  <si>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</si>
  <si>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</si>
  <si>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</si>
  <si>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</si>
  <si>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</si>
  <si>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</si>
  <si>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</si>
  <si>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</si>
  <si>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</si>
  <si>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</si>
  <si>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</si>
  <si>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</si>
  <si>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Утримання та навчально-тренувальна робота комунальних  дитячо-юнацьких спортивних шкіл</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</si>
  <si>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</si>
  <si>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</si>
  <si>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</si>
  <si>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</si>
  <si>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</si>
  <si>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</si>
  <si>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</si>
  <si>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</si>
  <si>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</si>
  <si>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</si>
  <si>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</si>
  <si>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</si>
  <si>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</si>
  <si>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</si>
  <si>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</si>
  <si>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</si>
  <si>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</si>
  <si>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</si>
  <si>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</si>
  <si>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</si>
  <si>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0613140</t>
  </si>
  <si>
    <t>Організація та проведення громадських робіт</t>
  </si>
  <si>
    <t>1050</t>
  </si>
  <si>
    <t>06010000</t>
  </si>
  <si>
    <t>1217310</t>
  </si>
  <si>
    <t>7310</t>
  </si>
  <si>
    <t>Будівництво обєктів житлово-комунального господарства</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</si>
  <si>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</si>
  <si>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</si>
  <si>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</si>
  <si>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</si>
  <si>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</si>
  <si>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</si>
  <si>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</si>
  <si>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</si>
  <si>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</si>
  <si>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</si>
  <si>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</si>
  <si>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</si>
  <si>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</si>
  <si>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</si>
  <si>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</si>
  <si>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</si>
  <si>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</si>
  <si>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</si>
  <si>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</si>
  <si>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</si>
  <si>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</si>
  <si>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</si>
  <si>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</si>
  <si>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</si>
  <si>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1213242</t>
  </si>
  <si>
    <t>2710180</t>
  </si>
  <si>
    <t>Первинна медична допомога населенню, що надається центрами первинної медичної (медико-санітарної) допомоги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</si>
  <si>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</si>
  <si>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7691</t>
  </si>
  <si>
    <t>Надання фінансової підтримки громадським організаціям ветеранів і осіб з інвалідністю, діяльність яких має соціальну спрямованість</t>
  </si>
  <si>
    <t>1217691</t>
  </si>
  <si>
    <t>0613242</t>
  </si>
  <si>
    <t>2152</t>
  </si>
  <si>
    <t>1763</t>
  </si>
  <si>
    <t>Інші програми та заходи у сфері охорони здоровя</t>
  </si>
  <si>
    <t>0200000</t>
  </si>
  <si>
    <t>0210000</t>
  </si>
  <si>
    <t>0210160</t>
  </si>
  <si>
    <t>0210180</t>
  </si>
  <si>
    <t>0212010</t>
  </si>
  <si>
    <t>0212111</t>
  </si>
  <si>
    <t>0212152</t>
  </si>
  <si>
    <t>0213112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</si>
  <si>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</si>
  <si>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</si>
  <si>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</si>
  <si>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</si>
  <si>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</si>
  <si>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</si>
  <si>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</si>
  <si>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</si>
  <si>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1218821</t>
  </si>
  <si>
    <t>1218822</t>
  </si>
  <si>
    <t>8821</t>
  </si>
  <si>
    <t>8822</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</si>
  <si>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</si>
  <si>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</si>
  <si>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</si>
  <si>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</si>
  <si>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</si>
  <si>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</si>
  <si>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</si>
  <si>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</si>
  <si>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</si>
  <si>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</si>
  <si>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</si>
  <si>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</si>
  <si>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</si>
  <si>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</si>
  <si>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</si>
  <si>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</si>
  <si>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</si>
  <si>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</si>
  <si>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</si>
  <si>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</si>
  <si>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</si>
  <si>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</si>
  <si>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спеціальний фонд</t>
  </si>
  <si>
    <t>Кредитування-усього</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</si>
  <si>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</si>
  <si>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</si>
  <si>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0218110</t>
  </si>
  <si>
    <t>1014030</t>
  </si>
  <si>
    <t>4030</t>
  </si>
  <si>
    <t>Забезпечення діяльності бібліотек</t>
  </si>
  <si>
    <t>8710</t>
  </si>
  <si>
    <t>Резервний фонд місцевого бюджету</t>
  </si>
  <si>
    <t>Перелік</t>
  </si>
  <si>
    <t xml:space="preserve">Виконавчий комітет Глухівської міської ради            </t>
  </si>
  <si>
    <t xml:space="preserve">Відділ освіти Глухівської міської ради                 </t>
  </si>
  <si>
    <t xml:space="preserve"> Відділ культури Глухівської міської ради</t>
  </si>
  <si>
    <t>Управління соціального захисту населення Глухівської міської ради</t>
  </si>
  <si>
    <t>Відділ молоді та спорту Глухівської міської ради</t>
  </si>
  <si>
    <t xml:space="preserve">Міський центр фізичного здоровя населення "Спорт для всіх"    </t>
  </si>
  <si>
    <t>Фінансове управління Глухівської міської ради</t>
  </si>
  <si>
    <t>№ п.п.</t>
  </si>
  <si>
    <t>Баницька бібліотека-філія комунальної установи «Глухівська публічна бібліотека» Глухівської міської ради</t>
  </si>
  <si>
    <t>Білокопитівська бібліотека-філія комунальної установи «Глухівська публічна бібліотека» Глухівської міської ради</t>
  </si>
  <si>
    <t>Дунаєцька бібліотека-філія комунальної установи «Глухівська публічна бібліотека» Глухівської міської ради</t>
  </si>
  <si>
    <t>Некрасівська бібліотека-філія комунальної установи «Глухівська публічна бібліотека» Глухівської міської ради</t>
  </si>
  <si>
    <t>Перемозька бібліотека-філія комунальної установи «Глухівська публічна бібліотека» Глухівської міської ради</t>
  </si>
  <si>
    <t>Полошківська бібліотека-філія комунальної установи «Глухівська публічна бібліотека» Глухівської міської ради</t>
  </si>
  <si>
    <t>Привільська бібліотека-філія комунальної установи «Глухівська публічна бібліотека» Глухівської міської ради</t>
  </si>
  <si>
    <t>Уздицька бібліотека-філія комунальної установи «Глухівська публічна бібліотека» Глухівської міської ради</t>
  </si>
  <si>
    <t>Комунальний заклад " Глухівський міський краєзнавчий музей"</t>
  </si>
  <si>
    <t>Комунальний заклад «Центр культури» Глухівської міської ради</t>
  </si>
  <si>
    <t>Баницький сільський будинок культури ˗ філія комунального закладу «Центр культури» Глухівської міської ради</t>
  </si>
  <si>
    <t>Мацківський об’єкт дозвіллєвої роботи ˗ філія комунального закладу «Центр культури» Глухівської міської ради</t>
  </si>
  <si>
    <t>Перемозький сільський будинок культури ˗ філія комунального закладу «Центр культури» Глухівської міської ради</t>
  </si>
  <si>
    <t>Білокопитівський сільський будинок культури ˗ філія комунального закладу «Центр культури» Глухівської міської ради</t>
  </si>
  <si>
    <t>Дунаєцький сільський будинок культури ˗ філія комунального закладу «Центр культури» Глухівської міської ради</t>
  </si>
  <si>
    <t xml:space="preserve">Полошківський сільський будинок культури ˗ філія комунального закладу 
 «Центр культури» Глухівської міської ради
</t>
  </si>
  <si>
    <t>Привільський сільський клуб ˗ філія комунального закладу «Центр культури» Глухівської міської ради</t>
  </si>
  <si>
    <t>Годунівський об’єкт дозвіллєвої роботи ˗ філія комунального закладу «Центр культури» Глухівської міської ради</t>
  </si>
  <si>
    <t>Некрасівський сільський будинок культури ˗ філія комунального закладу «Центр культури»  Глухівської міської ради</t>
  </si>
  <si>
    <t>Семенівський сільський клуб ˗ філія комунального закладу  «Центр культури» Глухівської міської ради</t>
  </si>
  <si>
    <t>Калюжанський об’єкт дозвіллєвої роботи ˗ філія комунального закладу  «Центр культури» Глухівської міської ради</t>
  </si>
  <si>
    <t>Уздицький сільський будинок культури ˗ філія комунального закладу «Центр культури» Глухівської міської ради</t>
  </si>
  <si>
    <t>Комунальний заклад "Глухівська школа мистецтв імені М. Березовського"</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</si>
  <si>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</si>
  <si>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</si>
  <si>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</si>
  <si>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</si>
  <si>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</si>
  <si>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</si>
  <si>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</si>
  <si>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</si>
  <si>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</si>
  <si>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</si>
  <si>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</si>
  <si>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</si>
  <si>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</si>
  <si>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</si>
  <si>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</si>
  <si>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</si>
  <si>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</si>
  <si>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</si>
  <si>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</si>
  <si>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</si>
  <si>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</si>
  <si>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</si>
  <si>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</si>
  <si>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</si>
  <si>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Витрати, пов'язані з наданням та обслуговуванням  пільгових довгострокових кредитів, наданих громадянам на будівництво (реконструкцію) придбання житла</t>
  </si>
  <si>
    <t>1113210</t>
  </si>
  <si>
    <t>0611141</t>
  </si>
  <si>
    <t>1141</t>
  </si>
  <si>
    <t>Забезпечення діяльності інших закладів у сфері освіти</t>
  </si>
  <si>
    <t xml:space="preserve">бюджетних установ та закладів, на які будуть здійснюватись видатки </t>
  </si>
  <si>
    <t xml:space="preserve">Установа, заклад </t>
  </si>
  <si>
    <t>3718710</t>
  </si>
  <si>
    <t>Затверджено</t>
  </si>
  <si>
    <t>у тому числі  бюджет розвитку</t>
  </si>
  <si>
    <t xml:space="preserve"> у тому числі бюджет розвитку</t>
  </si>
  <si>
    <t>Надання пільгових довгострокових кредитів молодим сім'ям та одиноким молодим громадянам на будівництво/реконструкцію/придбання житла</t>
  </si>
  <si>
    <t>Повернення пільгових довгострокових кредитів наданих молодим сім'ям та одиноким молодим громадянам на будівництво/реконструкцію/придбання житла</t>
  </si>
  <si>
    <t>Додаток № 4</t>
  </si>
  <si>
    <t>На початок періоду</t>
  </si>
  <si>
    <t>№ 47 від 16.12.2020</t>
  </si>
  <si>
    <t xml:space="preserve">Про  Програму  розвитку фізичної культури і спорту на території  Глухівської міської ради  на 2021-2025 роки </t>
  </si>
  <si>
    <t>№ 135 від 25.02.2021</t>
  </si>
  <si>
    <t>0813241</t>
  </si>
  <si>
    <t>3241</t>
  </si>
  <si>
    <t xml:space="preserve">Забезпечення діяльності інших закладів у сфері соціального захисту і соціального забезпечення </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</si>
  <si>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</si>
  <si>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</si>
  <si>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</si>
  <si>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</si>
  <si>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</si>
  <si>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</si>
  <si>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</si>
  <si>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</si>
  <si>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</si>
  <si>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 136 від 25.02.2021</t>
  </si>
  <si>
    <t>Міська цільова програма поводження з тваринами у населенних пунктах Глухівської міської ради на 2021-2025 роки</t>
  </si>
  <si>
    <t>№ 148 від 25.02.2021</t>
  </si>
  <si>
    <t>Міська цільова програма підтримки громадян, які постраждали внаслідок Чорнобильської катастрофи на 2021-2025 роки</t>
  </si>
  <si>
    <t>№ 121 від 27.01.2021</t>
  </si>
  <si>
    <t>Комплексна програма для пільгових категорій населення Глухівської громади на 2021-2025 роки</t>
  </si>
  <si>
    <t>№ 123 від 27.01.2021</t>
  </si>
  <si>
    <t>№ 124 від 27.01.2021</t>
  </si>
  <si>
    <t>1218831</t>
  </si>
  <si>
    <t>1218832</t>
  </si>
  <si>
    <t>Надання довгострокових кредитів індивідуальним забудовникам житла на селі</t>
  </si>
  <si>
    <t>8831</t>
  </si>
  <si>
    <t>8832</t>
  </si>
  <si>
    <t>Повернення довгострокових кредитів, наданих індивідуальним забудовникам житла на селі</t>
  </si>
  <si>
    <t xml:space="preserve">Комунальна установа «Глухівська публічна бібліотека» Глухівської міської ради
</t>
  </si>
  <si>
    <t>Комунальний заклад Глухівський міський палац культури</t>
  </si>
  <si>
    <t>Вікторівський об’єкт дозвіллєвої роботи – філія КЗ «Центр культури Глухівської міської ради</t>
  </si>
  <si>
    <t>Комунальна установа "Центр надання соціальних послуг" Глухівської міської ради</t>
  </si>
  <si>
    <t>Управління соціально-економічного розвитку Глухівської міської ради</t>
  </si>
  <si>
    <t>Централізована бухгалтерія відділу культури Глухівської міської ради</t>
  </si>
  <si>
    <t>Програма соціального захисту окремих категорій населення Глухівської міської ради на 2021-2025 р.р</t>
  </si>
  <si>
    <t xml:space="preserve">Глухівський дошкільний навчальний заклад (ясла-садок)  «Чебурашка» Глухівської міської ради </t>
  </si>
  <si>
    <t>Глухівський дошкільний навчальний заклад (ясла-садок) «Журавка» Глухівської міської ради</t>
  </si>
  <si>
    <t>Глухівський дошкільний навчальний заклад (центр розвитку дитини) «Світлячок» Глухівської міської ради</t>
  </si>
  <si>
    <t>Глухівський дошкільний навчальний заклад (ясла-садок) «Ромашка» Глухівської міської ради</t>
  </si>
  <si>
    <t>Глухівський дошкільний навчальний заклад (ясла-садок) «Зірочка» Глухівської міської ради</t>
  </si>
  <si>
    <t>Глухівський дошкільний навчальний заклад (ясла-садок) «Фіалка» Глухівської міської ради</t>
  </si>
  <si>
    <t>Глухівський НВК: ДНЗ-ЗОШ І-ІІ ступенів №4 Глухівської міської ради</t>
  </si>
  <si>
    <t>Баницький  НВК: ДНЗ-ЗОШ І-ІІІ ступенів Глухівської міської ради</t>
  </si>
  <si>
    <t xml:space="preserve">Некрасівський  НВК: ДНЗ-ЗОШ І-ІІІ ступенів Глухівської міської ради  </t>
  </si>
  <si>
    <t xml:space="preserve">Полошківський  НВК: ДНЗ-ЗОШ І-ІІІ ступенів Глухівської міської ради </t>
  </si>
  <si>
    <t>Глухівська загальноосвітня школа І-ІІІ ступенів №1 Глухівської міської ради</t>
  </si>
  <si>
    <t>Глухівська загальноосвітня школа І-ІІІ ступенів №2 Глухівської міської ради</t>
  </si>
  <si>
    <t>Глухівська загальноосвітня школа І-ІІІ ступенів №3 Глухівської міської ради</t>
  </si>
  <si>
    <t>Опорний заклад - Глухівська загальноосвітня школа І-ІІІ ступенів №6 Глухівської міської ради</t>
  </si>
  <si>
    <t>Філія Глухівський НВК: ДНЗ-ЗОШ І ступеня №5 Глухівської загальноосвітньої школи І-ІІІ ступенів №6 Глухівської міської ради</t>
  </si>
  <si>
    <t>Глухівський міський центр позашкільної освіти</t>
  </si>
  <si>
    <t>Глухівська міська дитячо-юнацька спортивна школа</t>
  </si>
  <si>
    <t>Заміський оздоровчий дитячо-юнацький табір «Сонячний» Глухівської міської ради</t>
  </si>
  <si>
    <t xml:space="preserve">Центр професійного розвитку педагогічних працівників Глухівської міської ради </t>
  </si>
  <si>
    <t xml:space="preserve">Комунальна установа "Інклюзивно-ресурсний центр" Глухівської міської ради </t>
  </si>
  <si>
    <t xml:space="preserve">Централізована бухгалтерія відділу освіти Глухівської міської ради </t>
  </si>
  <si>
    <t xml:space="preserve"> Господарча група відділу освіти Глухівської міської ради </t>
  </si>
  <si>
    <t>Міська цільова  програма захисту населення і території від надзвичайних ситуацій техногенного та природного хар-ру  на 2022-2025 роки</t>
  </si>
  <si>
    <t>№ 305 від 27.08.2021</t>
  </si>
  <si>
    <t>0613210</t>
  </si>
  <si>
    <t>Комплексна програма "Освіта Глухівської територіальної громади на 2022-2025р."</t>
  </si>
  <si>
    <t>№ 374 від 25.11.2021</t>
  </si>
  <si>
    <t>1218110</t>
  </si>
  <si>
    <t>1218130</t>
  </si>
  <si>
    <t>8130</t>
  </si>
  <si>
    <t>Забезпечення діяльності місцевої пожежної охорони.</t>
  </si>
  <si>
    <t>Програма економічного і соціального розвитку Глухівської міської ради на 2023 рік</t>
  </si>
  <si>
    <t>Програма організації суспільно корисних робіт для порушників, на яких судом накладено адміністративне стягнення у вигляді виконання суспільно корисних робіт, у населенних пунктах Глухівської міської ради на 2022-2024 роки.</t>
  </si>
  <si>
    <t>№ 519 від 14.09.2022</t>
  </si>
  <si>
    <t>Програму підтримки діяльності та розвитку місцевої пожежної охорони у складі місцевих пожежних команд при Комунальному підприємстві «Баницьке» Глухівської міської ради та Комунальному підприємстві «Полошківське» Глухівської міської ради на 2022-2025 роки</t>
  </si>
  <si>
    <t>№ 487 від 25.05.2022</t>
  </si>
  <si>
    <t>№ 554 від 25.11.2022</t>
  </si>
  <si>
    <t xml:space="preserve">Дунаєцький  НВК:ДНЗ-ЗОШ І-ІІ ступенів Глухівської міської ради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</si>
  <si>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</si>
  <si>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</si>
  <si>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</si>
  <si>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</si>
  <si>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</si>
  <si>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</si>
  <si>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</si>
  <si>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</si>
  <si>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</si>
  <si>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1217670</t>
  </si>
  <si>
    <t>7670</t>
  </si>
  <si>
    <t>Внески до статутного капіталу суб'єктів господарювання</t>
  </si>
  <si>
    <t xml:space="preserve">Про  Програму підтримки добровольчого формування Глухівської територіальної громади №1 на період дії воєнного стану </t>
  </si>
  <si>
    <t>№479 від 07.04.2022</t>
  </si>
  <si>
    <t xml:space="preserve"> </t>
  </si>
  <si>
    <t>1218311</t>
  </si>
  <si>
    <t>0511</t>
  </si>
  <si>
    <t>8311</t>
  </si>
  <si>
    <t>Охорона та раціональне використання природних ресурсів</t>
  </si>
  <si>
    <t>3719770</t>
  </si>
  <si>
    <t>9770</t>
  </si>
  <si>
    <t>Інші субвенції з місцевого бюджету</t>
  </si>
  <si>
    <t>1216090</t>
  </si>
  <si>
    <t>6090</t>
  </si>
  <si>
    <t>0640</t>
  </si>
  <si>
    <t>Інша діяльність у сфері житлово-комунального господарства</t>
  </si>
  <si>
    <t>0813124</t>
  </si>
  <si>
    <t>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</si>
  <si>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</si>
  <si>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1217462</t>
  </si>
  <si>
    <t>7462</t>
  </si>
  <si>
    <t>Утримання та розвиток автомобільних доріг та дорожньої інфраструктури за рахунок субвенції з державного бюджету</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</si>
  <si>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</si>
  <si>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</si>
  <si>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</si>
  <si>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1217384</t>
  </si>
  <si>
    <t>7384</t>
  </si>
  <si>
    <t>Реалізація проектів і заходів за рахунок залишку коштів спеціального фонду державного бюджету, що утворилися станом на 01 січня 2023 року, джерелом формування яких були кредити (позики) від Європейського інвестиційного банку</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</si>
  <si>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</si>
  <si>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</si>
  <si>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</si>
  <si>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0611272</t>
  </si>
  <si>
    <t>1272</t>
  </si>
  <si>
    <t>Реалізація заходів за рахунок освітньої субвенції з державного бюджету місцевим бюджетам (за спеціальним фондом державного бюджету)</t>
  </si>
  <si>
    <t xml:space="preserve"> № 711 від 20.10.2023</t>
  </si>
  <si>
    <t>Програма забезпечення організаційних заходів та інших видатків бюджету Глухівської міської територіальної громади на 2024-2027 роки</t>
  </si>
  <si>
    <t>Програма забезпечення заходів мобілізації та оборонної роботи на території Глухівської міської ради на 2024-2025 роки</t>
  </si>
  <si>
    <t xml:space="preserve"> № 719 від 20.10.2023</t>
  </si>
  <si>
    <t>Програма фінансової підтримки комунальних підприємств Глухівської міської ради на 2024 рік</t>
  </si>
  <si>
    <t>№ 745 від 24.11.2023</t>
  </si>
  <si>
    <t>Програма "Поліцейський офіцер громади" на 2024-2025 роки</t>
  </si>
  <si>
    <t>№ 739 від 24.11.2023</t>
  </si>
  <si>
    <t xml:space="preserve">Програма поховання померлих одиноких громадян Глухівської міської ради на 2024-2028 роки </t>
  </si>
  <si>
    <t>№ 740 від 24.11.2023</t>
  </si>
  <si>
    <t>діяльності виконавчих органів міської ради                                                          Маріанна ВАСИЛЬЄВА</t>
  </si>
  <si>
    <t>Додаток № 7</t>
  </si>
  <si>
    <t>Фінансування  бюджету Глухівської міської територіальної громади на 2025 рік</t>
  </si>
  <si>
    <r>
      <t xml:space="preserve">РОЗПОДІЛ    </t>
    </r>
    <r>
      <rPr>
        <b/>
        <sz val="14"/>
        <rFont val="Times New Roman"/>
        <family val="1"/>
        <charset val="204"/>
      </rPr>
      <t>видатків  бюджету Глухівської міської територіальної громади  на 2025 рік</t>
    </r>
  </si>
  <si>
    <t>Кредитування бюджету Глухівської міської територіальної громади у 2025 році</t>
  </si>
  <si>
    <t>Розподіл витрат  бюджету Глухівської  міської територіальної громади на реалізацію місцевих програм у 2025 році</t>
  </si>
  <si>
    <t>на забезпечення діяльності у 2025 році</t>
  </si>
  <si>
    <t>0900000</t>
  </si>
  <si>
    <t>Служба у справах дітей міської ради</t>
  </si>
  <si>
    <t>0910000</t>
  </si>
  <si>
    <t>0910160</t>
  </si>
  <si>
    <t>0913112</t>
  </si>
  <si>
    <t>Програма «Охорона здоров’я населення Глухівської міської територіальної громади» на 2025-2029 роки</t>
  </si>
  <si>
    <t>№ 902 від 22.11.2024</t>
  </si>
  <si>
    <t>Програма "Назустріч дітям" на 2024-2028 роки</t>
  </si>
  <si>
    <t>№ 709 від 20.10.2023</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</si>
  <si>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2025 – 2028 роки</t>
  </si>
  <si>
    <t>№ 904 від 22.11.2024</t>
  </si>
  <si>
    <t>Програма економічного і соціального розвитку Глухівської міської ради на 2025 рік</t>
  </si>
  <si>
    <t>проект</t>
  </si>
  <si>
    <t>Керуючий справами виконавчого комітету Глухівської міської ради                                                                               Ірина ТЕРЕЩЕНКО</t>
  </si>
  <si>
    <t>Керуючий справами виконавчого комітету Глухівської міської ради                                             Ірина ТЕРЕЩЕНКО</t>
  </si>
  <si>
    <t>Керуючий справами виконавчого комітету Глухівської міської ради                                                                                      Ірина ТЕРЕЩЕНКО</t>
  </si>
  <si>
    <t>Керуючий справами виконавчого комітету Глухівської міської ради                                                                                              Ірина ТЕРЕЩЕНКО</t>
  </si>
  <si>
    <t>до проєкту</t>
  </si>
  <si>
    <t>Служба у справах дітей Глухівської міської ради</t>
  </si>
  <si>
    <t>Управління житлово-комунального господарства та містобудування Глухівської міської ради</t>
  </si>
  <si>
    <t>Коемплексна програма захисту та підтримки ветеранів та членів їх сімей на території Глухівської міської ради на 2024-2027 роки</t>
  </si>
  <si>
    <t>№ 772 від 26.01.2024</t>
  </si>
  <si>
    <t>Програма поповнення статутного капіталу КП "Глухівський тепловий район" Глухівської міської ради</t>
  </si>
  <si>
    <t>Програма розвитку молодіжної політики на території  Глухівської міської ради на 2021-2025 роки</t>
  </si>
  <si>
    <t>Керуючий справами виконавчого комітету Глухівської міської ради                                   Ірина ТЕРЕЩЕНКО</t>
  </si>
  <si>
    <t>12.12.2024 № 323</t>
  </si>
  <si>
    <r>
      <rPr>
        <u/>
        <sz val="11"/>
        <rFont val="Times New Roman"/>
        <family val="1"/>
        <charset val="204"/>
      </rPr>
      <t>12.12.2024</t>
    </r>
    <r>
      <rPr>
        <sz val="11"/>
        <rFont val="Times New Roman"/>
        <family val="1"/>
        <charset val="204"/>
      </rPr>
      <t xml:space="preserve"> № </t>
    </r>
    <r>
      <rPr>
        <u/>
        <sz val="11"/>
        <rFont val="Times New Roman"/>
        <family val="1"/>
        <charset val="204"/>
      </rPr>
      <t>323</t>
    </r>
    <r>
      <rPr>
        <sz val="11"/>
        <rFont val="Times New Roman"/>
        <family val="1"/>
        <charset val="204"/>
      </rPr>
      <t xml:space="preserve"> </t>
    </r>
  </si>
  <si>
    <r>
      <t xml:space="preserve">12.12.2024 № </t>
    </r>
    <r>
      <rPr>
        <sz val="11"/>
        <rFont val="Times New Roman"/>
        <family val="1"/>
        <charset val="204"/>
      </rPr>
      <t>323</t>
    </r>
  </si>
  <si>
    <r>
      <rPr>
        <u/>
        <sz val="11"/>
        <rFont val="Times New Roman"/>
        <family val="1"/>
        <charset val="204"/>
      </rPr>
      <t>12.12.2024</t>
    </r>
    <r>
      <rPr>
        <sz val="11"/>
        <rFont val="Times New Roman"/>
        <family val="1"/>
        <charset val="204"/>
      </rPr>
      <t xml:space="preserve"> № </t>
    </r>
    <r>
      <rPr>
        <u/>
        <sz val="11"/>
        <rFont val="Times New Roman"/>
        <family val="1"/>
        <charset val="204"/>
      </rPr>
      <t>323</t>
    </r>
  </si>
  <si>
    <t xml:space="preserve">                                                                                                                                                          до проєкту</t>
  </si>
  <si>
    <t xml:space="preserve">                                                                                                                                                          Додаток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</si>
</sst>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5"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sz val="9"/>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i/>
      <sz val="10"/>
      <color indexed="8"/>
      <name val="Times New Roman"/>
      <family val="1"/>
      <charset val="204"/>
    </font>
    <font>
      <sz val="10"/>
      <color indexed="8"/>
      <name val="Arial"/>
      <family val="2"/>
      <charset val="204"/>
    </font>
    <font>
      <i/>
      <sz val="11"/>
      <name val="Times New Roman"/>
      <family val="1"/>
      <charset val="204"/>
    </font>
    <font>
      <sz val="8"/>
      <name val="Times New Roman"/>
      <family val="1"/>
      <charset val="204"/>
    </font>
    <font>
      <b/>
      <i/>
      <sz val="11"/>
      <name val="Times New Roman"/>
      <family val="1"/>
      <charset val="204"/>
    </font>
    <font>
      <i/>
      <sz val="10"/>
      <name val="Times New Roman Cyr"/>
      <charset val="204"/>
    </font>
    <font>
      <vertAlign val="superscript"/>
      <sz val="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b/>
      <sz val="9"/>
      <name val="Times New Roman"/>
      <family val="1"/>
      <charset val="204"/>
    </font>
    <font>
      <sz val="10"/>
      <name val="Times New Roman"/>
      <family val="1"/>
      <charset val="204"/>
    </font>
    <font>
      <b/>
      <i/>
      <sz val="10"/>
      <name val="Times New Roman"/>
      <family val="1"/>
      <charset val="204"/>
    </font>
    <font>
      <sz val="10"/>
      <name val="Times New Roman"/>
      <family val="1"/>
      <charset val="204"/>
    </font>
    <font>
      <sz val="11"/>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i/>
      <sz val="11"/>
      <color rgb="FF333333"/>
      <name val="Times New Roman"/>
      <family val="1"/>
      <charset val="204"/>
    </font>
    <font>
      <b/>
      <sz val="14"/>
      <color indexed="8"/>
      <name val="Times New Roman"/>
      <family val="1"/>
      <charset val="204"/>
    </font>
    <font>
      <sz val="10"/>
      <color rgb="FF333333"/>
      <name val="Times New Roman"/>
      <family val="1"/>
      <charset val="204"/>
    </font>
    <font>
      <sz val="25"/>
      <name val="Times New Roman"/>
      <family val="1"/>
      <charset val="204"/>
    </font>
    <font>
      <u/>
      <sz val="1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s>
  <cellStyleXfs count="64">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26" fillId="0" borderId="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8" borderId="0" applyNumberFormat="0" applyBorder="0" applyAlignment="0" applyProtection="0"/>
    <xf numFmtId="0" fontId="8" fillId="7" borderId="1" applyNumberFormat="0" applyAlignment="0" applyProtection="0"/>
    <xf numFmtId="0" fontId="9" fillId="22" borderId="2" applyNumberFormat="0" applyAlignment="0" applyProtection="0"/>
    <xf numFmtId="0" fontId="17" fillId="22" borderId="1" applyNumberFormat="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7" fillId="0" borderId="0"/>
    <xf numFmtId="0" fontId="26" fillId="0" borderId="0"/>
    <xf numFmtId="0" fontId="26" fillId="0" borderId="0"/>
    <xf numFmtId="0" fontId="27" fillId="0" borderId="0"/>
    <xf numFmtId="0" fontId="27" fillId="0" borderId="0"/>
    <xf numFmtId="0" fontId="27" fillId="0" borderId="0"/>
    <xf numFmtId="0" fontId="27" fillId="0" borderId="0"/>
    <xf numFmtId="0" fontId="27" fillId="0" borderId="0"/>
    <xf numFmtId="0" fontId="41" fillId="0" borderId="0">
      <alignment vertical="top"/>
    </xf>
    <xf numFmtId="0" fontId="13" fillId="0" borderId="3" applyNumberFormat="0" applyFill="0" applyAlignment="0" applyProtection="0"/>
    <xf numFmtId="0" fontId="11" fillId="23" borderId="4" applyNumberFormat="0" applyAlignment="0" applyProtection="0"/>
    <xf numFmtId="0" fontId="18" fillId="0" borderId="0" applyNumberFormat="0" applyFill="0" applyBorder="0" applyAlignment="0" applyProtection="0"/>
    <xf numFmtId="0" fontId="19" fillId="13" borderId="0" applyNumberFormat="0" applyBorder="0" applyAlignment="0" applyProtection="0"/>
    <xf numFmtId="0" fontId="26" fillId="0" borderId="0"/>
    <xf numFmtId="0" fontId="26" fillId="0" borderId="0"/>
    <xf numFmtId="0" fontId="47" fillId="0" borderId="0"/>
    <xf numFmtId="0" fontId="7" fillId="3" borderId="0" applyNumberFormat="0" applyBorder="0" applyAlignment="0" applyProtection="0"/>
    <xf numFmtId="0" fontId="12" fillId="0" borderId="0" applyNumberFormat="0" applyFill="0" applyBorder="0" applyAlignment="0" applyProtection="0"/>
    <xf numFmtId="0" fontId="15" fillId="10" borderId="5" applyNumberFormat="0" applyFont="0" applyAlignment="0" applyProtection="0"/>
    <xf numFmtId="0" fontId="20" fillId="0" borderId="6" applyNumberFormat="0" applyFill="0" applyAlignment="0" applyProtection="0"/>
    <xf numFmtId="0" fontId="25" fillId="0" borderId="0"/>
    <xf numFmtId="0" fontId="10" fillId="0" borderId="0" applyNumberFormat="0" applyFill="0" applyBorder="0" applyAlignment="0" applyProtection="0"/>
    <xf numFmtId="0" fontId="6" fillId="4" borderId="0" applyNumberFormat="0" applyBorder="0" applyAlignment="0" applyProtection="0"/>
    <xf numFmtId="0" fontId="1" fillId="0" borderId="0"/>
  </cellStyleXfs>
  <cellXfs count="489">
    <xf numFmtId="0" fontId="0" fillId="0" borderId="0" xfId="0"/>
    <xf numFmtId="0" fontId="2" fillId="0" borderId="0" xfId="0" applyFont="1"/>
    <xf numFmtId="0" fontId="4" fillId="0" borderId="0" xfId="0" applyFont="1" applyAlignment="1">
      <alignment horizontal="center"/>
    </xf>
    <xf numFmtId="0" fontId="33" fillId="0" borderId="0" xfId="0" applyFont="1"/>
    <xf numFmtId="0" fontId="33" fillId="0" borderId="0" xfId="0" applyFont="1" applyAlignment="1">
      <alignment horizontal="center"/>
    </xf>
    <xf numFmtId="0" fontId="22" fillId="0" borderId="0" xfId="0" applyFont="1"/>
    <xf numFmtId="0" fontId="2" fillId="0" borderId="0" xfId="0" applyFont="1" applyAlignment="1">
      <alignment vertical="top"/>
    </xf>
    <xf numFmtId="0" fontId="0" fillId="0" borderId="0" xfId="0" applyAlignment="1">
      <alignment vertical="top"/>
    </xf>
    <xf numFmtId="0" fontId="23" fillId="0" borderId="0" xfId="0" applyFont="1" applyAlignment="1">
      <alignment vertical="top"/>
    </xf>
    <xf numFmtId="0" fontId="22" fillId="0" borderId="0" xfId="0" applyFont="1" applyAlignment="1">
      <alignment vertical="top"/>
    </xf>
    <xf numFmtId="0" fontId="39" fillId="0" borderId="0" xfId="0" applyFont="1"/>
    <xf numFmtId="0" fontId="21" fillId="0" borderId="7" xfId="0" applyFont="1" applyBorder="1" applyAlignment="1">
      <alignment horizontal="center" vertical="center" wrapText="1"/>
    </xf>
    <xf numFmtId="0" fontId="43" fillId="0" borderId="8" xfId="0" applyFont="1" applyBorder="1" applyAlignment="1">
      <alignment vertical="center"/>
    </xf>
    <xf numFmtId="0" fontId="23" fillId="0" borderId="0" xfId="0" applyFont="1"/>
    <xf numFmtId="0" fontId="29" fillId="0" borderId="0" xfId="0" applyFont="1" applyAlignment="1">
      <alignment horizontal="center" vertical="center" wrapText="1"/>
    </xf>
    <xf numFmtId="0" fontId="5" fillId="0" borderId="0" xfId="0" applyFont="1" applyAlignment="1">
      <alignment horizontal="center" vertical="top"/>
    </xf>
    <xf numFmtId="0" fontId="16" fillId="24" borderId="0" xfId="0" applyFont="1" applyFill="1"/>
    <xf numFmtId="0" fontId="2" fillId="0" borderId="0" xfId="0" applyFont="1" applyAlignment="1">
      <alignment horizontal="center"/>
    </xf>
    <xf numFmtId="0" fontId="23" fillId="0" borderId="0" xfId="0" applyFont="1" applyAlignment="1">
      <alignment horizontal="center"/>
    </xf>
    <xf numFmtId="0" fontId="32" fillId="0" borderId="0" xfId="0" applyFont="1" applyAlignment="1">
      <alignment horizontal="center" vertical="center" wrapText="1"/>
    </xf>
    <xf numFmtId="49" fontId="21" fillId="25" borderId="10" xfId="0" applyNumberFormat="1" applyFont="1" applyFill="1" applyBorder="1" applyAlignment="1">
      <alignment horizontal="left" vertical="center" wrapText="1"/>
    </xf>
    <xf numFmtId="49" fontId="21" fillId="25" borderId="7" xfId="0" applyNumberFormat="1" applyFont="1" applyFill="1" applyBorder="1" applyAlignment="1">
      <alignment horizontal="left" vertical="center" wrapText="1"/>
    </xf>
    <xf numFmtId="49" fontId="21" fillId="25" borderId="10" xfId="0" applyNumberFormat="1" applyFont="1" applyFill="1" applyBorder="1"/>
    <xf numFmtId="49" fontId="21" fillId="25" borderId="7" xfId="0" applyNumberFormat="1" applyFont="1" applyFill="1" applyBorder="1"/>
    <xf numFmtId="0" fontId="23" fillId="24" borderId="0" xfId="0" applyFont="1" applyFill="1"/>
    <xf numFmtId="49" fontId="21" fillId="25" borderId="11" xfId="0" applyNumberFormat="1" applyFont="1" applyFill="1" applyBorder="1"/>
    <xf numFmtId="49" fontId="21" fillId="25" borderId="9" xfId="0" applyNumberFormat="1" applyFont="1" applyFill="1" applyBorder="1"/>
    <xf numFmtId="4" fontId="36" fillId="0" borderId="7" xfId="55" applyNumberFormat="1" applyFont="1" applyBorder="1"/>
    <xf numFmtId="0" fontId="49" fillId="0" borderId="7" xfId="55" applyFont="1" applyBorder="1" applyAlignment="1" applyProtection="1">
      <alignment horizontal="center" vertical="center"/>
      <protection locked="0"/>
    </xf>
    <xf numFmtId="0" fontId="48" fillId="0" borderId="7" xfId="55" applyFont="1" applyBorder="1" applyAlignment="1" applyProtection="1">
      <alignment horizontal="left" vertical="top" wrapText="1"/>
      <protection locked="0"/>
    </xf>
    <xf numFmtId="4" fontId="48" fillId="0" borderId="7" xfId="55" applyNumberFormat="1" applyFont="1" applyBorder="1"/>
    <xf numFmtId="4" fontId="24" fillId="0" borderId="7" xfId="55" applyNumberFormat="1" applyFont="1" applyBorder="1"/>
    <xf numFmtId="4" fontId="28" fillId="0" borderId="7" xfId="55" applyNumberFormat="1" applyFont="1" applyBorder="1"/>
    <xf numFmtId="0" fontId="50" fillId="0" borderId="7" xfId="55" applyFont="1" applyBorder="1" applyAlignment="1" applyProtection="1">
      <alignment horizontal="center" vertical="center"/>
      <protection locked="0"/>
    </xf>
    <xf numFmtId="0" fontId="36" fillId="0" borderId="7" xfId="55" applyFont="1" applyBorder="1" applyAlignment="1" applyProtection="1">
      <alignment horizontal="left" vertical="top" wrapText="1"/>
      <protection locked="0"/>
    </xf>
    <xf numFmtId="4" fontId="28" fillId="0" borderId="7" xfId="55" applyNumberFormat="1" applyFont="1" applyBorder="1" applyProtection="1">
      <protection locked="0"/>
    </xf>
    <xf numFmtId="0" fontId="48" fillId="0" borderId="7" xfId="55" applyFont="1" applyBorder="1" applyAlignment="1" applyProtection="1">
      <alignment horizontal="center" vertical="top" wrapText="1"/>
      <protection locked="0"/>
    </xf>
    <xf numFmtId="0" fontId="36" fillId="0" borderId="7" xfId="55" applyFont="1" applyBorder="1" applyAlignment="1" applyProtection="1">
      <alignment horizontal="center" vertical="center"/>
      <protection locked="0"/>
    </xf>
    <xf numFmtId="0" fontId="43" fillId="0" borderId="8" xfId="0" applyFont="1" applyBorder="1" applyAlignment="1">
      <alignment horizontal="left" vertical="center"/>
    </xf>
    <xf numFmtId="0" fontId="2" fillId="0" borderId="0" xfId="0" applyFont="1" applyAlignment="1">
      <alignment horizontal="justify"/>
    </xf>
    <xf numFmtId="0" fontId="0" fillId="0" borderId="0" xfId="0" applyAlignment="1">
      <alignment horizontal="justify"/>
    </xf>
    <xf numFmtId="0" fontId="52" fillId="0" borderId="0" xfId="0" applyFont="1"/>
    <xf numFmtId="0" fontId="21" fillId="26" borderId="0" xfId="0" applyFont="1" applyFill="1"/>
    <xf numFmtId="0" fontId="29" fillId="0" borderId="0" xfId="0" applyFont="1" applyAlignment="1">
      <alignment horizontal="center"/>
    </xf>
    <xf numFmtId="0" fontId="21" fillId="0" borderId="0" xfId="0" applyFont="1"/>
    <xf numFmtId="49" fontId="21" fillId="0" borderId="0" xfId="0" applyNumberFormat="1" applyFont="1"/>
    <xf numFmtId="4" fontId="48" fillId="0" borderId="7" xfId="55" applyNumberFormat="1" applyFont="1" applyBorder="1" applyProtection="1">
      <protection locked="0"/>
    </xf>
    <xf numFmtId="0" fontId="52" fillId="0" borderId="0" xfId="0" applyFont="1" applyAlignment="1">
      <alignment horizontal="right"/>
    </xf>
    <xf numFmtId="0" fontId="52" fillId="0" borderId="0" xfId="0" applyFont="1" applyAlignment="1">
      <alignment horizontal="left"/>
    </xf>
    <xf numFmtId="2" fontId="37" fillId="25" borderId="7" xfId="48" applyNumberFormat="1" applyFont="1" applyFill="1" applyBorder="1" applyAlignment="1">
      <alignment horizontal="right" vertical="center"/>
    </xf>
    <xf numFmtId="2" fontId="21" fillId="25" borderId="7" xfId="0" applyNumberFormat="1" applyFont="1" applyFill="1" applyBorder="1" applyAlignment="1">
      <alignment horizontal="right" vertical="center"/>
    </xf>
    <xf numFmtId="2" fontId="21" fillId="25" borderId="9" xfId="0" applyNumberFormat="1" applyFont="1" applyFill="1" applyBorder="1" applyAlignment="1">
      <alignment horizontal="right" vertical="center"/>
    </xf>
    <xf numFmtId="0" fontId="21" fillId="0" borderId="0" xfId="0" applyFont="1" applyAlignment="1">
      <alignment horizontal="center"/>
    </xf>
    <xf numFmtId="0" fontId="21" fillId="0" borderId="0" xfId="0" applyFont="1" applyAlignment="1">
      <alignment horizontal="justify"/>
    </xf>
    <xf numFmtId="2" fontId="21" fillId="0" borderId="0" xfId="0" applyNumberFormat="1" applyFont="1" applyAlignment="1">
      <alignment horizontal="right" vertical="center"/>
    </xf>
    <xf numFmtId="0" fontId="21" fillId="25" borderId="0" xfId="0" applyFont="1" applyFill="1"/>
    <xf numFmtId="0" fontId="21" fillId="25" borderId="0" xfId="0" applyFont="1" applyFill="1" applyAlignment="1">
      <alignment vertical="center"/>
    </xf>
    <xf numFmtId="0" fontId="2" fillId="0" borderId="0" xfId="0" applyFont="1" applyAlignment="1">
      <alignment horizontal="left"/>
    </xf>
    <xf numFmtId="0" fontId="30" fillId="0" borderId="0" xfId="0" applyFont="1" applyAlignment="1">
      <alignment horizontal="left" vertical="center" wrapText="1"/>
    </xf>
    <xf numFmtId="0" fontId="45" fillId="0" borderId="14" xfId="0" applyFont="1" applyBorder="1" applyAlignment="1">
      <alignment horizontal="center" vertical="center" wrapText="1"/>
    </xf>
    <xf numFmtId="0" fontId="21"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4" fillId="0" borderId="7" xfId="55" applyFont="1" applyBorder="1" applyAlignment="1" applyProtection="1">
      <alignment horizontal="center" vertical="center"/>
      <protection locked="0"/>
    </xf>
    <xf numFmtId="0" fontId="24" fillId="0" borderId="7" xfId="55" applyFont="1" applyBorder="1" applyAlignment="1" applyProtection="1">
      <alignment horizontal="left" vertical="top" wrapText="1"/>
      <protection locked="0"/>
    </xf>
    <xf numFmtId="0" fontId="28" fillId="0" borderId="7" xfId="55" applyFont="1" applyBorder="1" applyAlignment="1" applyProtection="1">
      <alignment horizontal="center" vertical="center"/>
      <protection locked="0"/>
    </xf>
    <xf numFmtId="0" fontId="28" fillId="0" borderId="7" xfId="55" applyFont="1" applyBorder="1" applyAlignment="1" applyProtection="1">
      <alignment horizontal="left" vertical="top" wrapText="1"/>
      <protection locked="0"/>
    </xf>
    <xf numFmtId="0" fontId="54" fillId="0" borderId="0" xfId="0" applyFont="1" applyAlignment="1">
      <alignment horizontal="center"/>
    </xf>
    <xf numFmtId="0" fontId="55" fillId="0" borderId="0" xfId="0" applyFont="1" applyAlignment="1">
      <alignment horizontal="justify" vertical="center" wrapText="1"/>
    </xf>
    <xf numFmtId="0" fontId="4" fillId="0" borderId="0" xfId="0" applyFont="1"/>
    <xf numFmtId="0" fontId="31" fillId="0" borderId="0" xfId="0" applyFont="1" applyAlignment="1">
      <alignment horizontal="center" vertical="center"/>
    </xf>
    <xf numFmtId="0" fontId="56" fillId="0" borderId="0" xfId="0" applyFont="1" applyAlignment="1">
      <alignment horizontal="left" vertical="center"/>
    </xf>
    <xf numFmtId="0" fontId="3" fillId="0" borderId="0" xfId="0" applyFont="1" applyAlignment="1">
      <alignment horizontal="left" vertical="center"/>
    </xf>
    <xf numFmtId="0" fontId="2" fillId="0" borderId="7" xfId="0" applyFont="1" applyBorder="1" applyAlignment="1">
      <alignment horizontal="left" wrapText="1"/>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17"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7" xfId="0" applyNumberFormat="1" applyFont="1" applyBorder="1" applyAlignment="1">
      <alignment horizontal="left"/>
    </xf>
    <xf numFmtId="49" fontId="2" fillId="0" borderId="13" xfId="0" applyNumberFormat="1" applyFont="1" applyBorder="1" applyAlignment="1">
      <alignment horizontal="left"/>
    </xf>
    <xf numFmtId="49" fontId="2" fillId="0" borderId="7" xfId="0" applyNumberFormat="1" applyFont="1" applyBorder="1" applyProtection="1">
      <protection locked="0"/>
    </xf>
    <xf numFmtId="49" fontId="2" fillId="0" borderId="7" xfId="0" applyNumberFormat="1" applyFont="1" applyBorder="1" applyAlignment="1" applyProtection="1">
      <alignment horizontal="left"/>
      <protection locked="0"/>
    </xf>
    <xf numFmtId="49" fontId="2" fillId="0" borderId="13" xfId="0" applyNumberFormat="1" applyFont="1" applyBorder="1"/>
    <xf numFmtId="0" fontId="2" fillId="0" borderId="10" xfId="0" applyFont="1" applyBorder="1" applyAlignment="1">
      <alignment horizontal="left"/>
    </xf>
    <xf numFmtId="4" fontId="37" fillId="0" borderId="22" xfId="48" applyNumberFormat="1" applyFont="1" applyBorder="1" applyAlignment="1">
      <alignment horizontal="right" vertical="center"/>
    </xf>
    <xf numFmtId="4" fontId="24" fillId="0" borderId="7" xfId="54" applyNumberFormat="1" applyFont="1" applyBorder="1"/>
    <xf numFmtId="49" fontId="21" fillId="27" borderId="11" xfId="0" applyNumberFormat="1" applyFont="1" applyFill="1" applyBorder="1"/>
    <xf numFmtId="49" fontId="21" fillId="27" borderId="9" xfId="0" applyNumberFormat="1" applyFont="1" applyFill="1" applyBorder="1"/>
    <xf numFmtId="0" fontId="21" fillId="27" borderId="9" xfId="0" applyFont="1" applyFill="1" applyBorder="1" applyAlignment="1" applyProtection="1">
      <alignment horizontal="justify"/>
      <protection locked="0"/>
    </xf>
    <xf numFmtId="0" fontId="34" fillId="27" borderId="0" xfId="0" applyFont="1" applyFill="1"/>
    <xf numFmtId="49" fontId="21" fillId="27" borderId="10" xfId="0" applyNumberFormat="1" applyFont="1" applyFill="1" applyBorder="1"/>
    <xf numFmtId="49" fontId="21" fillId="27" borderId="7" xfId="0" applyNumberFormat="1" applyFont="1" applyFill="1" applyBorder="1"/>
    <xf numFmtId="0" fontId="21" fillId="27" borderId="7" xfId="0" applyFont="1" applyFill="1" applyBorder="1" applyAlignment="1" applyProtection="1">
      <alignment horizontal="justify"/>
      <protection locked="0"/>
    </xf>
    <xf numFmtId="0" fontId="33" fillId="27" borderId="0" xfId="0" applyFont="1" applyFill="1"/>
    <xf numFmtId="49" fontId="42" fillId="27" borderId="7" xfId="0" applyNumberFormat="1" applyFont="1" applyFill="1" applyBorder="1" applyAlignment="1">
      <alignment horizontal="right" vertical="center" wrapText="1"/>
    </xf>
    <xf numFmtId="0" fontId="42" fillId="27" borderId="7" xfId="0" applyFont="1" applyFill="1" applyBorder="1" applyAlignment="1">
      <alignment vertical="center" wrapText="1"/>
    </xf>
    <xf numFmtId="49" fontId="2" fillId="27" borderId="7" xfId="0" applyNumberFormat="1" applyFont="1" applyFill="1" applyBorder="1" applyAlignment="1">
      <alignment horizontal="left"/>
    </xf>
    <xf numFmtId="0" fontId="50" fillId="27" borderId="7" xfId="0" applyFont="1" applyFill="1" applyBorder="1" applyAlignment="1">
      <alignment horizontal="center"/>
    </xf>
    <xf numFmtId="0" fontId="50" fillId="27" borderId="0" xfId="0" applyFont="1" applyFill="1"/>
    <xf numFmtId="0" fontId="50" fillId="0" borderId="0" xfId="0" applyFont="1" applyAlignment="1">
      <alignment horizontal="center"/>
    </xf>
    <xf numFmtId="0" fontId="50" fillId="0" borderId="0" xfId="0" applyFont="1"/>
    <xf numFmtId="0" fontId="49" fillId="0" borderId="0" xfId="0" applyFont="1" applyAlignment="1">
      <alignment horizontal="center"/>
    </xf>
    <xf numFmtId="0" fontId="49" fillId="27" borderId="0" xfId="0" applyFont="1" applyFill="1" applyAlignment="1">
      <alignment horizontal="center" vertical="center"/>
    </xf>
    <xf numFmtId="0" fontId="49" fillId="0" borderId="0" xfId="0" applyFont="1"/>
    <xf numFmtId="0" fontId="49" fillId="27" borderId="0" xfId="0" applyFont="1" applyFill="1"/>
    <xf numFmtId="0" fontId="50" fillId="27" borderId="0" xfId="0" applyFont="1" applyFill="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0" fontId="24" fillId="0" borderId="7" xfId="0" applyFont="1" applyBorder="1" applyAlignment="1">
      <alignment horizontal="center" vertical="center" wrapText="1"/>
    </xf>
    <xf numFmtId="4" fontId="24" fillId="0" borderId="7" xfId="0" applyNumberFormat="1" applyFont="1" applyBorder="1" applyAlignment="1">
      <alignment horizontal="right" vertical="center" wrapText="1"/>
    </xf>
    <xf numFmtId="4" fontId="48" fillId="0" borderId="7" xfId="0" applyNumberFormat="1" applyFont="1" applyBorder="1" applyAlignment="1">
      <alignment horizontal="right" vertical="center" wrapText="1"/>
    </xf>
    <xf numFmtId="0" fontId="35" fillId="0" borderId="0" xfId="0" applyFont="1" applyAlignment="1">
      <alignment vertical="top" wrapText="1"/>
    </xf>
    <xf numFmtId="0" fontId="2" fillId="27" borderId="0" xfId="0" applyFont="1" applyFill="1"/>
    <xf numFmtId="4" fontId="37" fillId="25" borderId="22" xfId="48" applyNumberFormat="1" applyFont="1" applyFill="1" applyBorder="1" applyAlignment="1">
      <alignment horizontal="right" vertical="center"/>
    </xf>
    <xf numFmtId="0" fontId="32" fillId="0" borderId="0" xfId="0" applyFont="1" applyAlignment="1">
      <alignment vertical="center" wrapText="1"/>
    </xf>
    <xf numFmtId="14" fontId="32" fillId="0" borderId="0" xfId="0" applyNumberFormat="1" applyFont="1" applyAlignment="1">
      <alignment vertical="center" wrapText="1"/>
    </xf>
    <xf numFmtId="2" fontId="38" fillId="27" borderId="7" xfId="48" applyNumberFormat="1" applyFont="1" applyFill="1" applyBorder="1" applyAlignment="1">
      <alignment horizontal="right" vertical="center"/>
    </xf>
    <xf numFmtId="0" fontId="2" fillId="0" borderId="0" xfId="0" applyFont="1" applyAlignment="1">
      <alignment horizontal="left" indent="1"/>
    </xf>
    <xf numFmtId="0" fontId="21" fillId="0" borderId="0" xfId="0" applyFont="1" applyAlignment="1">
      <alignment horizontal="right"/>
    </xf>
    <xf numFmtId="2" fontId="2" fillId="27" borderId="7" xfId="0" applyNumberFormat="1" applyFont="1" applyFill="1" applyBorder="1" applyAlignment="1">
      <alignment horizontal="right"/>
    </xf>
    <xf numFmtId="2" fontId="2" fillId="27" borderId="7" xfId="0" applyNumberFormat="1" applyFont="1" applyFill="1" applyBorder="1" applyAlignment="1" applyProtection="1">
      <alignment horizontal="right"/>
      <protection locked="0"/>
    </xf>
    <xf numFmtId="2" fontId="21" fillId="25" borderId="20" xfId="0" applyNumberFormat="1" applyFont="1" applyFill="1" applyBorder="1" applyAlignment="1">
      <alignment horizontal="right" vertical="center"/>
    </xf>
    <xf numFmtId="2" fontId="21" fillId="25" borderId="22" xfId="0" applyNumberFormat="1" applyFont="1" applyFill="1" applyBorder="1" applyAlignment="1">
      <alignment horizontal="right" vertical="center"/>
    </xf>
    <xf numFmtId="2" fontId="21" fillId="0" borderId="0" xfId="0" applyNumberFormat="1" applyFont="1" applyAlignment="1">
      <alignment horizontal="right"/>
    </xf>
    <xf numFmtId="0" fontId="2" fillId="27" borderId="7" xfId="0" applyFont="1" applyFill="1" applyBorder="1" applyAlignment="1">
      <alignment horizontal="justify" wrapText="1"/>
    </xf>
    <xf numFmtId="0" fontId="2" fillId="27" borderId="7" xfId="0" applyFont="1" applyFill="1" applyBorder="1" applyAlignment="1">
      <alignment horizontal="justify"/>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0" fontId="30" fillId="0" borderId="30" xfId="0" applyFont="1" applyBorder="1" applyAlignment="1">
      <alignment horizontal="center" vertical="center" wrapText="1"/>
    </xf>
    <xf numFmtId="0" fontId="50" fillId="27" borderId="0" xfId="0" applyFont="1" applyFill="1" applyAlignment="1">
      <alignment horizontal="center"/>
    </xf>
    <xf numFmtId="0" fontId="49" fillId="27" borderId="0" xfId="0" applyFont="1" applyFill="1" applyAlignment="1">
      <alignment vertical="center"/>
    </xf>
    <xf numFmtId="0" fontId="50" fillId="27" borderId="0" xfId="0" applyFont="1" applyFill="1" applyAlignment="1">
      <alignment vertical="center"/>
    </xf>
    <xf numFmtId="0" fontId="49" fillId="27" borderId="0" xfId="0" applyFont="1" applyFill="1" applyAlignment="1">
      <alignment horizontal="left" vertical="center"/>
    </xf>
    <xf numFmtId="2" fontId="38" fillId="27" borderId="13" xfId="48" applyNumberFormat="1" applyFont="1" applyFill="1" applyBorder="1" applyAlignment="1">
      <alignment horizontal="right" vertical="center"/>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4" fontId="37" fillId="25" borderId="20" xfId="48" applyNumberFormat="1" applyFont="1" applyFill="1" applyBorder="1" applyAlignment="1">
      <alignment horizontal="right" vertical="center"/>
    </xf>
    <xf numFmtId="0" fontId="3" fillId="26" borderId="16" xfId="0" applyFont="1" applyFill="1" applyBorder="1" applyAlignment="1">
      <alignment horizontal="center" vertical="center" wrapText="1"/>
    </xf>
    <xf numFmtId="49" fontId="21" fillId="25" borderId="11" xfId="0" applyNumberFormat="1" applyFont="1" applyFill="1" applyBorder="1" applyAlignment="1">
      <alignment horizontal="left" vertical="center" wrapText="1"/>
    </xf>
    <xf numFmtId="49" fontId="21" fillId="25" borderId="9" xfId="0" applyNumberFormat="1" applyFont="1" applyFill="1" applyBorder="1" applyAlignment="1">
      <alignment horizontal="left" vertical="center" wrapText="1"/>
    </xf>
    <xf numFmtId="2" fontId="37" fillId="25" borderId="9" xfId="48" applyNumberFormat="1" applyFont="1" applyFill="1" applyBorder="1" applyAlignment="1">
      <alignment horizontal="right" vertical="center"/>
    </xf>
    <xf numFmtId="49" fontId="2" fillId="0" borderId="17" xfId="0" applyNumberFormat="1" applyFont="1" applyBorder="1"/>
    <xf numFmtId="0" fontId="2" fillId="0" borderId="17" xfId="0" applyFont="1" applyBorder="1" applyAlignment="1">
      <alignment horizontal="left"/>
    </xf>
    <xf numFmtId="0" fontId="2" fillId="0" borderId="13" xfId="0" applyFont="1" applyBorder="1" applyAlignment="1">
      <alignment horizontal="left"/>
    </xf>
    <xf numFmtId="0" fontId="2" fillId="27" borderId="7" xfId="0" applyFont="1" applyFill="1" applyBorder="1" applyAlignment="1" applyProtection="1">
      <alignment horizontal="justify"/>
      <protection locked="0"/>
    </xf>
    <xf numFmtId="49" fontId="2" fillId="27" borderId="7" xfId="0" applyNumberFormat="1" applyFont="1" applyFill="1" applyBorder="1" applyAlignment="1">
      <alignment vertical="center" wrapText="1"/>
    </xf>
    <xf numFmtId="0" fontId="2" fillId="27" borderId="13" xfId="0" applyFont="1" applyFill="1" applyBorder="1" applyAlignment="1" applyProtection="1">
      <alignment horizontal="justify"/>
      <protection locked="0"/>
    </xf>
    <xf numFmtId="2" fontId="59" fillId="0" borderId="0" xfId="0" applyNumberFormat="1" applyFont="1" applyAlignment="1">
      <alignment horizontal="right"/>
    </xf>
    <xf numFmtId="0" fontId="2" fillId="0" borderId="0" xfId="0" applyFont="1" applyAlignment="1">
      <alignment vertical="center" wrapText="1"/>
    </xf>
    <xf numFmtId="0" fontId="60" fillId="0" borderId="7" xfId="0" applyFont="1" applyBorder="1"/>
    <xf numFmtId="0" fontId="33" fillId="0" borderId="14" xfId="0" applyFont="1" applyBorder="1" applyAlignment="1">
      <alignment horizontal="center" vertical="center" wrapText="1"/>
    </xf>
    <xf numFmtId="49" fontId="44" fillId="27" borderId="10" xfId="0" applyNumberFormat="1" applyFont="1" applyFill="1" applyBorder="1" applyAlignment="1">
      <alignment horizontal="right" vertical="center" wrapText="1"/>
    </xf>
    <xf numFmtId="0" fontId="30" fillId="0" borderId="29" xfId="0" applyFont="1" applyBorder="1" applyAlignment="1">
      <alignment horizontal="center" vertical="center" wrapText="1"/>
    </xf>
    <xf numFmtId="49" fontId="30" fillId="0" borderId="30" xfId="0" applyNumberFormat="1" applyFont="1" applyBorder="1" applyAlignment="1">
      <alignment horizontal="center" vertical="center" wrapText="1"/>
    </xf>
    <xf numFmtId="0" fontId="30" fillId="0" borderId="30" xfId="0" applyFont="1" applyBorder="1" applyAlignment="1">
      <alignment horizontal="justify" vertical="center" wrapText="1"/>
    </xf>
    <xf numFmtId="49" fontId="44" fillId="27" borderId="17" xfId="0" applyNumberFormat="1" applyFont="1" applyFill="1" applyBorder="1" applyAlignment="1">
      <alignment horizontal="right" vertical="center" wrapText="1"/>
    </xf>
    <xf numFmtId="49" fontId="42" fillId="27" borderId="13" xfId="0" applyNumberFormat="1" applyFont="1" applyFill="1" applyBorder="1" applyAlignment="1">
      <alignment horizontal="right" vertical="center" wrapText="1"/>
    </xf>
    <xf numFmtId="0" fontId="60" fillId="0" borderId="13" xfId="0" applyFont="1" applyBorder="1"/>
    <xf numFmtId="0" fontId="49" fillId="27" borderId="0" xfId="0" applyFont="1" applyFill="1" applyAlignment="1">
      <alignment horizontal="center"/>
    </xf>
    <xf numFmtId="0" fontId="32" fillId="27" borderId="7" xfId="0" applyFont="1" applyFill="1" applyBorder="1" applyAlignment="1">
      <alignment vertical="center" wrapText="1"/>
    </xf>
    <xf numFmtId="0" fontId="32" fillId="27" borderId="7" xfId="0" applyFont="1" applyFill="1" applyBorder="1" applyAlignment="1">
      <alignment horizontal="justify" vertical="top" wrapText="1"/>
    </xf>
    <xf numFmtId="4" fontId="32" fillId="27" borderId="13" xfId="0" applyNumberFormat="1" applyFont="1" applyFill="1" applyBorder="1" applyAlignment="1" applyProtection="1">
      <alignment horizontal="right"/>
      <protection locked="0"/>
    </xf>
    <xf numFmtId="4" fontId="32" fillId="27" borderId="24" xfId="0" applyNumberFormat="1" applyFont="1" applyFill="1" applyBorder="1" applyAlignment="1" applyProtection="1">
      <alignment horizontal="right"/>
      <protection locked="0"/>
    </xf>
    <xf numFmtId="0" fontId="32" fillId="27" borderId="0" xfId="0" applyFont="1" applyFill="1"/>
    <xf numFmtId="49" fontId="32" fillId="27" borderId="10" xfId="0" applyNumberFormat="1" applyFont="1" applyFill="1" applyBorder="1"/>
    <xf numFmtId="49" fontId="32" fillId="27" borderId="7" xfId="0" applyNumberFormat="1" applyFont="1" applyFill="1" applyBorder="1"/>
    <xf numFmtId="0" fontId="32" fillId="27" borderId="7" xfId="0" applyFont="1" applyFill="1" applyBorder="1" applyAlignment="1">
      <alignment horizontal="justify"/>
    </xf>
    <xf numFmtId="4" fontId="32" fillId="27" borderId="7" xfId="0" applyNumberFormat="1" applyFont="1" applyFill="1" applyBorder="1" applyAlignment="1" applyProtection="1">
      <alignment horizontal="right"/>
      <protection locked="0"/>
    </xf>
    <xf numFmtId="4" fontId="32" fillId="27" borderId="22" xfId="0" applyNumberFormat="1" applyFont="1" applyFill="1" applyBorder="1" applyAlignment="1" applyProtection="1">
      <alignment horizontal="right"/>
      <protection locked="0"/>
    </xf>
    <xf numFmtId="49" fontId="32" fillId="27" borderId="17" xfId="0" applyNumberFormat="1" applyFont="1" applyFill="1" applyBorder="1" applyAlignment="1">
      <alignment vertical="center" wrapText="1"/>
    </xf>
    <xf numFmtId="0" fontId="32" fillId="27" borderId="13" xfId="0" applyFont="1" applyFill="1" applyBorder="1" applyAlignment="1" applyProtection="1">
      <alignment horizontal="justify"/>
      <protection locked="0"/>
    </xf>
    <xf numFmtId="0" fontId="32" fillId="27" borderId="13" xfId="0" applyFont="1" applyFill="1" applyBorder="1" applyAlignment="1">
      <alignment horizontal="justify"/>
    </xf>
    <xf numFmtId="49" fontId="32" fillId="27" borderId="13" xfId="0" applyNumberFormat="1" applyFont="1" applyFill="1" applyBorder="1"/>
    <xf numFmtId="49" fontId="32" fillId="27" borderId="7" xfId="0" applyNumberFormat="1" applyFont="1" applyFill="1" applyBorder="1" applyAlignment="1">
      <alignment vertical="center" wrapText="1"/>
    </xf>
    <xf numFmtId="0" fontId="32" fillId="27" borderId="7" xfId="0" applyFont="1" applyFill="1" applyBorder="1"/>
    <xf numFmtId="0" fontId="32" fillId="27" borderId="7" xfId="0" applyFont="1" applyFill="1" applyBorder="1" applyAlignment="1" applyProtection="1">
      <alignment horizontal="justify"/>
      <protection locked="0"/>
    </xf>
    <xf numFmtId="0" fontId="32" fillId="27" borderId="7" xfId="0" applyFont="1" applyFill="1" applyBorder="1" applyAlignment="1">
      <alignment horizontal="justify" wrapText="1"/>
    </xf>
    <xf numFmtId="49" fontId="32" fillId="27" borderId="10" xfId="0" applyNumberFormat="1" applyFont="1" applyFill="1" applyBorder="1" applyAlignment="1">
      <alignment vertical="center" wrapText="1"/>
    </xf>
    <xf numFmtId="164" fontId="32" fillId="27" borderId="7" xfId="0" applyNumberFormat="1" applyFont="1" applyFill="1" applyBorder="1" applyAlignment="1">
      <alignment horizontal="justify" wrapText="1"/>
    </xf>
    <xf numFmtId="49" fontId="32" fillId="27" borderId="7" xfId="0" applyNumberFormat="1" applyFont="1" applyFill="1" applyBorder="1" applyProtection="1">
      <protection locked="0"/>
    </xf>
    <xf numFmtId="0" fontId="32" fillId="27" borderId="7" xfId="0" applyFont="1" applyFill="1" applyBorder="1" applyAlignment="1">
      <alignment horizontal="left" vertical="top" wrapText="1"/>
    </xf>
    <xf numFmtId="49" fontId="32" fillId="27" borderId="10" xfId="0" applyNumberFormat="1" applyFont="1" applyFill="1" applyBorder="1" applyAlignment="1">
      <alignment horizontal="left"/>
    </xf>
    <xf numFmtId="49" fontId="32" fillId="27" borderId="7" xfId="0" applyNumberFormat="1" applyFont="1" applyFill="1" applyBorder="1" applyAlignment="1">
      <alignment horizontal="left"/>
    </xf>
    <xf numFmtId="0" fontId="32" fillId="27" borderId="7" xfId="0" applyFont="1" applyFill="1" applyBorder="1" applyAlignment="1">
      <alignment vertical="top" wrapText="1"/>
    </xf>
    <xf numFmtId="0" fontId="30" fillId="27" borderId="0" xfId="0" applyFont="1" applyFill="1"/>
    <xf numFmtId="0" fontId="32" fillId="27" borderId="13" xfId="0" applyFont="1" applyFill="1" applyBorder="1" applyAlignment="1">
      <alignment vertical="center" wrapText="1"/>
    </xf>
    <xf numFmtId="0" fontId="32" fillId="27" borderId="7" xfId="0" applyFont="1" applyFill="1" applyBorder="1" applyAlignment="1">
      <alignment horizontal="left"/>
    </xf>
    <xf numFmtId="0" fontId="32" fillId="27" borderId="7" xfId="0" applyFont="1" applyFill="1" applyBorder="1" applyAlignment="1">
      <alignment wrapText="1"/>
    </xf>
    <xf numFmtId="49" fontId="32" fillId="27" borderId="16" xfId="0" applyNumberFormat="1" applyFont="1" applyFill="1" applyBorder="1"/>
    <xf numFmtId="0" fontId="32" fillId="27" borderId="16" xfId="0" applyFont="1" applyFill="1" applyBorder="1" applyAlignment="1">
      <alignment horizontal="justify"/>
    </xf>
    <xf numFmtId="0" fontId="32" fillId="27" borderId="16" xfId="0" applyFont="1" applyFill="1" applyBorder="1" applyAlignment="1">
      <alignment vertical="center" wrapText="1"/>
    </xf>
    <xf numFmtId="4" fontId="32" fillId="27" borderId="16" xfId="0" applyNumberFormat="1" applyFont="1" applyFill="1" applyBorder="1" applyAlignment="1" applyProtection="1">
      <alignment horizontal="right"/>
      <protection locked="0"/>
    </xf>
    <xf numFmtId="4" fontId="32" fillId="27" borderId="26" xfId="0" applyNumberFormat="1" applyFont="1" applyFill="1" applyBorder="1" applyAlignment="1" applyProtection="1">
      <alignment horizontal="right"/>
      <protection locked="0"/>
    </xf>
    <xf numFmtId="2" fontId="4" fillId="0" borderId="0" xfId="0" applyNumberFormat="1" applyFont="1"/>
    <xf numFmtId="0" fontId="4" fillId="24" borderId="0" xfId="0" applyFont="1" applyFill="1"/>
    <xf numFmtId="0" fontId="50" fillId="27" borderId="0" xfId="63" applyFont="1" applyFill="1" applyAlignment="1">
      <alignment horizontal="left" vertical="center" wrapText="1"/>
    </xf>
    <xf numFmtId="49" fontId="2" fillId="27" borderId="7" xfId="0" applyNumberFormat="1" applyFont="1" applyFill="1" applyBorder="1" applyAlignment="1">
      <alignment horizontal="left" wrapText="1"/>
    </xf>
    <xf numFmtId="0" fontId="32" fillId="27" borderId="7" xfId="0" applyFont="1" applyFill="1" applyBorder="1" applyAlignment="1">
      <alignment horizontal="center" vertical="top" wrapText="1"/>
    </xf>
    <xf numFmtId="0" fontId="2" fillId="27" borderId="7" xfId="0" applyFont="1" applyFill="1" applyBorder="1" applyAlignment="1">
      <alignment horizontal="distributed"/>
    </xf>
    <xf numFmtId="0" fontId="50" fillId="27" borderId="0" xfId="0" applyFont="1" applyFill="1" applyAlignment="1">
      <alignment horizontal="right"/>
    </xf>
    <xf numFmtId="0" fontId="2" fillId="0" borderId="0" xfId="0" applyFont="1" applyAlignment="1">
      <alignment horizontal="right"/>
    </xf>
    <xf numFmtId="0" fontId="50" fillId="27" borderId="0" xfId="0" applyFont="1" applyFill="1" applyAlignment="1">
      <alignment horizontal="right" vertical="center"/>
    </xf>
    <xf numFmtId="0" fontId="49" fillId="27" borderId="0" xfId="0" applyFont="1" applyFill="1" applyAlignment="1">
      <alignment horizontal="right" vertical="center"/>
    </xf>
    <xf numFmtId="0" fontId="50" fillId="27" borderId="0" xfId="63" applyFont="1" applyFill="1" applyAlignment="1">
      <alignment horizontal="right" vertical="top" wrapText="1"/>
    </xf>
    <xf numFmtId="0" fontId="50" fillId="27" borderId="0" xfId="63" applyFont="1" applyFill="1" applyAlignment="1">
      <alignment horizontal="right" wrapText="1"/>
    </xf>
    <xf numFmtId="0" fontId="50" fillId="27" borderId="0" xfId="63" applyFont="1" applyFill="1" applyAlignment="1">
      <alignment horizontal="right" vertical="center" wrapText="1"/>
    </xf>
    <xf numFmtId="0" fontId="2" fillId="27" borderId="0" xfId="0" applyFont="1" applyFill="1" applyAlignment="1">
      <alignment horizontal="center"/>
    </xf>
    <xf numFmtId="0" fontId="61" fillId="0" borderId="0" xfId="0" applyFont="1"/>
    <xf numFmtId="0" fontId="50" fillId="0" borderId="0" xfId="0" applyFont="1" applyAlignment="1">
      <alignment horizontal="right"/>
    </xf>
    <xf numFmtId="14" fontId="32" fillId="0" borderId="0" xfId="0" applyNumberFormat="1" applyFont="1" applyAlignment="1">
      <alignment horizontal="center" vertical="center" wrapText="1"/>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xf>
    <xf numFmtId="2" fontId="2" fillId="27" borderId="15" xfId="0" applyNumberFormat="1" applyFont="1" applyFill="1" applyBorder="1" applyAlignment="1" applyProtection="1">
      <alignment horizontal="right"/>
      <protection locked="0"/>
    </xf>
    <xf numFmtId="2" fontId="2" fillId="27" borderId="28" xfId="0" applyNumberFormat="1" applyFont="1" applyFill="1" applyBorder="1" applyAlignment="1">
      <alignment horizontal="right" wrapText="1"/>
    </xf>
    <xf numFmtId="2" fontId="2" fillId="27" borderId="15" xfId="0" applyNumberFormat="1" applyFont="1" applyFill="1" applyBorder="1" applyAlignment="1">
      <alignment horizontal="right" wrapText="1"/>
    </xf>
    <xf numFmtId="2" fontId="2" fillId="0" borderId="15" xfId="0" applyNumberFormat="1" applyFont="1" applyBorder="1" applyAlignment="1">
      <alignment horizontal="right" wrapText="1"/>
    </xf>
    <xf numFmtId="2" fontId="2" fillId="27" borderId="28" xfId="0" applyNumberFormat="1" applyFont="1" applyFill="1" applyBorder="1" applyAlignment="1">
      <alignment horizontal="right"/>
    </xf>
    <xf numFmtId="2" fontId="2" fillId="27" borderId="28" xfId="0" applyNumberFormat="1" applyFont="1" applyFill="1" applyBorder="1" applyAlignment="1" applyProtection="1">
      <alignment horizontal="right"/>
      <protection locked="0"/>
    </xf>
    <xf numFmtId="2" fontId="37" fillId="25" borderId="40" xfId="48" applyNumberFormat="1" applyFont="1" applyFill="1" applyBorder="1" applyAlignment="1">
      <alignment horizontal="right" vertical="center"/>
    </xf>
    <xf numFmtId="2" fontId="37" fillId="25" borderId="18" xfId="48" applyNumberFormat="1" applyFont="1" applyFill="1" applyBorder="1" applyAlignment="1">
      <alignment horizontal="right" vertical="center"/>
    </xf>
    <xf numFmtId="2" fontId="2" fillId="27" borderId="27" xfId="0" applyNumberFormat="1" applyFont="1" applyFill="1" applyBorder="1" applyAlignment="1">
      <alignment horizontal="right" vertical="center" wrapText="1"/>
    </xf>
    <xf numFmtId="2" fontId="21" fillId="25" borderId="40" xfId="0" applyNumberFormat="1" applyFont="1" applyFill="1" applyBorder="1" applyAlignment="1">
      <alignment horizontal="right" vertical="center"/>
    </xf>
    <xf numFmtId="2" fontId="21" fillId="25" borderId="18" xfId="0" applyNumberFormat="1" applyFont="1" applyFill="1" applyBorder="1" applyAlignment="1">
      <alignment horizontal="right" vertical="center"/>
    </xf>
    <xf numFmtId="2" fontId="37" fillId="25" borderId="11" xfId="48" applyNumberFormat="1" applyFont="1" applyFill="1" applyBorder="1" applyAlignment="1">
      <alignment horizontal="right" vertical="center"/>
    </xf>
    <xf numFmtId="2" fontId="37" fillId="25" borderId="20" xfId="48" applyNumberFormat="1" applyFont="1" applyFill="1" applyBorder="1" applyAlignment="1">
      <alignment horizontal="right" vertical="center"/>
    </xf>
    <xf numFmtId="2" fontId="37" fillId="25" borderId="10" xfId="48" applyNumberFormat="1" applyFont="1" applyFill="1" applyBorder="1" applyAlignment="1">
      <alignment horizontal="right" vertical="center"/>
    </xf>
    <xf numFmtId="2" fontId="37" fillId="25" borderId="22" xfId="48" applyNumberFormat="1" applyFont="1" applyFill="1" applyBorder="1" applyAlignment="1">
      <alignment horizontal="right" vertical="center"/>
    </xf>
    <xf numFmtId="2" fontId="2" fillId="27" borderId="39"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2" fontId="2" fillId="27" borderId="22" xfId="0" applyNumberFormat="1" applyFont="1" applyFill="1" applyBorder="1" applyAlignment="1">
      <alignment horizontal="right"/>
    </xf>
    <xf numFmtId="2" fontId="2" fillId="27" borderId="22" xfId="0" applyNumberFormat="1" applyFont="1" applyFill="1" applyBorder="1" applyAlignment="1" applyProtection="1">
      <alignment horizontal="right"/>
      <protection locked="0"/>
    </xf>
    <xf numFmtId="2" fontId="2" fillId="27" borderId="24" xfId="0" applyNumberFormat="1" applyFont="1" applyFill="1" applyBorder="1" applyAlignment="1">
      <alignment horizontal="right" wrapText="1"/>
    </xf>
    <xf numFmtId="2" fontId="21" fillId="25" borderId="11" xfId="0" applyNumberFormat="1" applyFont="1" applyFill="1" applyBorder="1" applyAlignment="1">
      <alignment horizontal="right" vertical="center"/>
    </xf>
    <xf numFmtId="2" fontId="21" fillId="25" borderId="10" xfId="0" applyNumberFormat="1" applyFont="1" applyFill="1" applyBorder="1" applyAlignment="1">
      <alignment horizontal="right" vertical="center"/>
    </xf>
    <xf numFmtId="2" fontId="2" fillId="27" borderId="22" xfId="0" applyNumberFormat="1" applyFont="1" applyFill="1" applyBorder="1" applyAlignment="1">
      <alignment horizontal="right" wrapText="1"/>
    </xf>
    <xf numFmtId="2" fontId="2" fillId="0" borderId="22" xfId="0" applyNumberFormat="1" applyFont="1" applyBorder="1" applyAlignment="1">
      <alignment horizontal="right" wrapText="1"/>
    </xf>
    <xf numFmtId="2" fontId="2" fillId="27" borderId="24" xfId="0" applyNumberFormat="1" applyFont="1" applyFill="1" applyBorder="1" applyAlignment="1">
      <alignment horizontal="right"/>
    </xf>
    <xf numFmtId="2" fontId="2" fillId="27" borderId="24" xfId="0" applyNumberFormat="1" applyFont="1" applyFill="1" applyBorder="1" applyAlignment="1" applyProtection="1">
      <alignment horizontal="right"/>
      <protection locked="0"/>
    </xf>
    <xf numFmtId="49" fontId="2" fillId="0" borderId="19" xfId="0" applyNumberFormat="1" applyFont="1" applyBorder="1" applyAlignment="1">
      <alignment vertical="center" wrapText="1"/>
    </xf>
    <xf numFmtId="2" fontId="38" fillId="27" borderId="16" xfId="48" applyNumberFormat="1" applyFont="1" applyFill="1" applyBorder="1" applyAlignment="1">
      <alignment horizontal="right" vertical="center"/>
    </xf>
    <xf numFmtId="2" fontId="2" fillId="27" borderId="21" xfId="0" applyNumberFormat="1" applyFont="1" applyFill="1" applyBorder="1" applyAlignment="1">
      <alignment horizontal="right"/>
    </xf>
    <xf numFmtId="2" fontId="2" fillId="27" borderId="26" xfId="0" applyNumberFormat="1" applyFont="1" applyFill="1" applyBorder="1" applyAlignment="1">
      <alignment horizontal="right"/>
    </xf>
    <xf numFmtId="49" fontId="2" fillId="0" borderId="16" xfId="0" applyNumberFormat="1" applyFont="1" applyBorder="1"/>
    <xf numFmtId="49" fontId="2" fillId="0" borderId="19" xfId="0" applyNumberFormat="1" applyFont="1" applyBorder="1"/>
    <xf numFmtId="49" fontId="21" fillId="0" borderId="36" xfId="0" applyNumberFormat="1" applyFont="1" applyBorder="1" applyAlignment="1">
      <alignment horizontal="center"/>
    </xf>
    <xf numFmtId="49" fontId="21" fillId="0" borderId="37" xfId="0" applyNumberFormat="1" applyFont="1" applyBorder="1" applyAlignment="1">
      <alignment horizontal="center"/>
    </xf>
    <xf numFmtId="0" fontId="21" fillId="0" borderId="37" xfId="0" applyFont="1" applyBorder="1" applyAlignment="1">
      <alignment horizontal="justify"/>
    </xf>
    <xf numFmtId="2" fontId="21" fillId="27" borderId="37" xfId="0" applyNumberFormat="1" applyFont="1" applyFill="1" applyBorder="1" applyAlignment="1">
      <alignment horizontal="right" vertical="center"/>
    </xf>
    <xf numFmtId="2" fontId="21" fillId="27" borderId="36" xfId="0" applyNumberFormat="1" applyFont="1" applyFill="1" applyBorder="1" applyAlignment="1">
      <alignment horizontal="right" vertical="center"/>
    </xf>
    <xf numFmtId="2" fontId="21" fillId="27" borderId="38" xfId="0" applyNumberFormat="1" applyFont="1" applyFill="1" applyBorder="1" applyAlignment="1">
      <alignment horizontal="right" vertical="center"/>
    </xf>
    <xf numFmtId="4" fontId="32" fillId="27" borderId="37" xfId="0" applyNumberFormat="1" applyFont="1" applyFill="1" applyBorder="1" applyAlignment="1" applyProtection="1">
      <alignment horizontal="right"/>
      <protection locked="0"/>
    </xf>
    <xf numFmtId="0" fontId="32" fillId="27" borderId="16" xfId="0" applyFont="1" applyFill="1" applyBorder="1" applyAlignment="1" applyProtection="1">
      <alignment horizontal="justify"/>
      <protection locked="0"/>
    </xf>
    <xf numFmtId="2" fontId="2" fillId="27" borderId="15" xfId="0" applyNumberFormat="1" applyFont="1" applyFill="1" applyBorder="1" applyAlignment="1">
      <alignment horizontal="distributed" wrapText="1"/>
    </xf>
    <xf numFmtId="0" fontId="32" fillId="27" borderId="15" xfId="0" applyFont="1" applyFill="1" applyBorder="1" applyAlignment="1">
      <alignment horizontal="left" vertical="top" wrapText="1"/>
    </xf>
    <xf numFmtId="0" fontId="32" fillId="27" borderId="21" xfId="0" applyFont="1" applyFill="1" applyBorder="1" applyAlignment="1">
      <alignment horizontal="left" vertical="top" wrapText="1"/>
    </xf>
    <xf numFmtId="49" fontId="32" fillId="27" borderId="17" xfId="0" applyNumberFormat="1" applyFont="1" applyFill="1" applyBorder="1"/>
    <xf numFmtId="0" fontId="32" fillId="27" borderId="13" xfId="0" applyFont="1" applyFill="1" applyBorder="1" applyAlignment="1">
      <alignment horizontal="justify" vertical="top" wrapText="1"/>
    </xf>
    <xf numFmtId="49" fontId="32" fillId="27" borderId="19" xfId="0" applyNumberFormat="1" applyFont="1" applyFill="1" applyBorder="1" applyAlignment="1">
      <alignment horizontal="left"/>
    </xf>
    <xf numFmtId="49" fontId="32" fillId="27" borderId="16" xfId="0" applyNumberFormat="1" applyFont="1" applyFill="1" applyBorder="1" applyAlignment="1">
      <alignment horizontal="left"/>
    </xf>
    <xf numFmtId="49" fontId="32" fillId="27" borderId="19" xfId="0" applyNumberFormat="1" applyFont="1" applyFill="1" applyBorder="1" applyAlignment="1">
      <alignment vertical="center" wrapText="1"/>
    </xf>
    <xf numFmtId="49" fontId="32" fillId="27" borderId="16" xfId="0" applyNumberFormat="1" applyFont="1" applyFill="1" applyBorder="1" applyAlignment="1">
      <alignment vertical="center" wrapText="1"/>
    </xf>
    <xf numFmtId="0" fontId="32" fillId="27" borderId="16" xfId="0" applyFont="1" applyFill="1" applyBorder="1"/>
    <xf numFmtId="0" fontId="32" fillId="27" borderId="16" xfId="0" applyFont="1" applyFill="1" applyBorder="1" applyAlignment="1">
      <alignment wrapText="1"/>
    </xf>
    <xf numFmtId="0" fontId="32" fillId="27" borderId="16" xfId="0" applyFont="1" applyFill="1" applyBorder="1" applyAlignment="1">
      <alignment horizontal="justify" wrapText="1"/>
    </xf>
    <xf numFmtId="0" fontId="32" fillId="27" borderId="19" xfId="0" applyFont="1" applyFill="1" applyBorder="1"/>
    <xf numFmtId="0" fontId="50" fillId="27" borderId="0" xfId="0" applyFont="1" applyFill="1" applyAlignment="1">
      <alignment horizontal="center" vertical="center" wrapText="1"/>
    </xf>
    <xf numFmtId="0" fontId="32" fillId="27" borderId="7" xfId="0" applyFont="1" applyFill="1" applyBorder="1" applyAlignment="1">
      <alignment horizontal="distributed" vertical="top" wrapText="1"/>
    </xf>
    <xf numFmtId="4" fontId="37" fillId="27" borderId="9" xfId="0" applyNumberFormat="1" applyFont="1" applyFill="1" applyBorder="1" applyAlignment="1">
      <alignment vertical="center"/>
    </xf>
    <xf numFmtId="4" fontId="37" fillId="27" borderId="20" xfId="0" applyNumberFormat="1" applyFont="1" applyFill="1" applyBorder="1" applyAlignment="1">
      <alignment vertical="center"/>
    </xf>
    <xf numFmtId="4" fontId="37" fillId="27" borderId="7" xfId="0" applyNumberFormat="1" applyFont="1" applyFill="1" applyBorder="1" applyAlignment="1">
      <alignment vertical="justify"/>
    </xf>
    <xf numFmtId="4" fontId="37" fillId="27" borderId="22" xfId="0" applyNumberFormat="1" applyFont="1" applyFill="1" applyBorder="1" applyAlignment="1">
      <alignment vertical="justify"/>
    </xf>
    <xf numFmtId="4" fontId="40" fillId="27" borderId="7" xfId="0" applyNumberFormat="1" applyFont="1" applyFill="1" applyBorder="1" applyAlignment="1">
      <alignment vertical="justify"/>
    </xf>
    <xf numFmtId="4" fontId="40" fillId="27" borderId="22" xfId="0" applyNumberFormat="1" applyFont="1" applyFill="1" applyBorder="1" applyAlignment="1">
      <alignment vertical="justify"/>
    </xf>
    <xf numFmtId="4" fontId="40" fillId="27" borderId="13" xfId="0" applyNumberFormat="1" applyFont="1" applyFill="1" applyBorder="1" applyAlignment="1">
      <alignment vertical="justify"/>
    </xf>
    <xf numFmtId="4" fontId="40" fillId="27" borderId="24" xfId="0" applyNumberFormat="1" applyFont="1" applyFill="1" applyBorder="1" applyAlignment="1">
      <alignment vertical="justify"/>
    </xf>
    <xf numFmtId="4" fontId="51" fillId="0" borderId="30" xfId="0" applyNumberFormat="1" applyFont="1" applyBorder="1" applyAlignment="1">
      <alignment vertical="top"/>
    </xf>
    <xf numFmtId="4" fontId="51" fillId="0" borderId="31" xfId="0" applyNumberFormat="1" applyFont="1" applyBorder="1" applyAlignment="1">
      <alignment vertical="top"/>
    </xf>
    <xf numFmtId="49" fontId="21" fillId="28" borderId="11" xfId="0" applyNumberFormat="1" applyFont="1" applyFill="1" applyBorder="1" applyAlignment="1">
      <alignment horizontal="left"/>
    </xf>
    <xf numFmtId="49" fontId="21" fillId="28" borderId="9" xfId="0" applyNumberFormat="1" applyFont="1" applyFill="1" applyBorder="1" applyAlignment="1">
      <alignment horizontal="left"/>
    </xf>
    <xf numFmtId="2" fontId="2" fillId="28" borderId="11" xfId="0" applyNumberFormat="1" applyFont="1" applyFill="1" applyBorder="1" applyAlignment="1">
      <alignment horizontal="right" vertical="center" wrapText="1"/>
    </xf>
    <xf numFmtId="2" fontId="2" fillId="28" borderId="9" xfId="0" applyNumberFormat="1" applyFont="1" applyFill="1" applyBorder="1" applyAlignment="1">
      <alignment horizontal="right" vertical="center" wrapText="1"/>
    </xf>
    <xf numFmtId="2" fontId="2" fillId="28" borderId="20" xfId="0" applyNumberFormat="1" applyFont="1" applyFill="1" applyBorder="1" applyAlignment="1">
      <alignment horizontal="right" vertical="center" wrapText="1"/>
    </xf>
    <xf numFmtId="4" fontId="37" fillId="28" borderId="45" xfId="48" applyNumberFormat="1" applyFont="1" applyFill="1" applyBorder="1" applyAlignment="1">
      <alignment horizontal="right" vertical="center"/>
    </xf>
    <xf numFmtId="49" fontId="21" fillId="28" borderId="10" xfId="0" applyNumberFormat="1" applyFont="1" applyFill="1" applyBorder="1" applyAlignment="1">
      <alignment horizontal="left"/>
    </xf>
    <xf numFmtId="49" fontId="21" fillId="28" borderId="7" xfId="0" applyNumberFormat="1" applyFont="1" applyFill="1" applyBorder="1" applyAlignment="1">
      <alignment horizontal="left"/>
    </xf>
    <xf numFmtId="2" fontId="2" fillId="28" borderId="10" xfId="0" applyNumberFormat="1" applyFont="1" applyFill="1" applyBorder="1" applyAlignment="1">
      <alignment horizontal="right" vertical="center" wrapText="1"/>
    </xf>
    <xf numFmtId="2" fontId="2" fillId="28" borderId="7" xfId="0" applyNumberFormat="1" applyFont="1" applyFill="1" applyBorder="1" applyAlignment="1">
      <alignment horizontal="right" vertical="center" wrapText="1"/>
    </xf>
    <xf numFmtId="2" fontId="2" fillId="28" borderId="22" xfId="0" applyNumberFormat="1" applyFont="1" applyFill="1" applyBorder="1" applyAlignment="1">
      <alignment horizontal="right" vertical="center" wrapText="1"/>
    </xf>
    <xf numFmtId="4" fontId="37" fillId="28" borderId="26" xfId="48" applyNumberFormat="1" applyFont="1" applyFill="1" applyBorder="1" applyAlignment="1">
      <alignment horizontal="right" vertical="center"/>
    </xf>
    <xf numFmtId="2" fontId="2" fillId="27" borderId="13" xfId="0" applyNumberFormat="1" applyFont="1" applyFill="1" applyBorder="1" applyAlignment="1">
      <alignment horizontal="right"/>
    </xf>
    <xf numFmtId="2" fontId="2" fillId="27" borderId="46" xfId="0" applyNumberFormat="1" applyFont="1" applyFill="1" applyBorder="1" applyAlignment="1">
      <alignment horizontal="right" vertical="center" wrapText="1"/>
    </xf>
    <xf numFmtId="2" fontId="2" fillId="27" borderId="28" xfId="0" applyNumberFormat="1" applyFont="1" applyFill="1" applyBorder="1" applyAlignment="1">
      <alignment horizontal="right" vertical="center" wrapText="1"/>
    </xf>
    <xf numFmtId="4" fontId="37" fillId="0" borderId="24" xfId="48" applyNumberFormat="1" applyFont="1" applyBorder="1" applyAlignment="1">
      <alignment horizontal="right" vertical="center"/>
    </xf>
    <xf numFmtId="0" fontId="21" fillId="25" borderId="20" xfId="0" applyFont="1" applyFill="1" applyBorder="1" applyAlignment="1" applyProtection="1">
      <alignment horizontal="justify"/>
      <protection locked="0"/>
    </xf>
    <xf numFmtId="0" fontId="21" fillId="25" borderId="22" xfId="0" applyFont="1" applyFill="1" applyBorder="1" applyAlignment="1" applyProtection="1">
      <alignment horizontal="justify"/>
      <protection locked="0"/>
    </xf>
    <xf numFmtId="0" fontId="2" fillId="27" borderId="22" xfId="0" applyFont="1" applyFill="1" applyBorder="1" applyAlignment="1">
      <alignment horizontal="justify" vertical="center" wrapText="1"/>
    </xf>
    <xf numFmtId="0" fontId="2" fillId="27" borderId="22" xfId="0" applyFont="1" applyFill="1" applyBorder="1"/>
    <xf numFmtId="0" fontId="2" fillId="27" borderId="22" xfId="0" applyFont="1" applyFill="1" applyBorder="1" applyAlignment="1" applyProtection="1">
      <alignment horizontal="justify"/>
      <protection locked="0"/>
    </xf>
    <xf numFmtId="0" fontId="2" fillId="27" borderId="22" xfId="0" applyFont="1" applyFill="1" applyBorder="1" applyAlignment="1">
      <alignment horizontal="justify"/>
    </xf>
    <xf numFmtId="0" fontId="2" fillId="27" borderId="22" xfId="0" applyFont="1" applyFill="1" applyBorder="1" applyAlignment="1">
      <alignment horizontal="left"/>
    </xf>
    <xf numFmtId="0" fontId="62" fillId="0" borderId="22" xfId="0" applyFont="1" applyBorder="1"/>
    <xf numFmtId="0" fontId="2" fillId="27" borderId="24" xfId="0" applyFont="1" applyFill="1" applyBorder="1" applyAlignment="1">
      <alignment horizontal="justify" wrapText="1"/>
    </xf>
    <xf numFmtId="0" fontId="21" fillId="25" borderId="20" xfId="0" applyFont="1" applyFill="1" applyBorder="1" applyAlignment="1">
      <alignment horizontal="justify"/>
    </xf>
    <xf numFmtId="0" fontId="21" fillId="25" borderId="22" xfId="0" applyFont="1" applyFill="1" applyBorder="1" applyAlignment="1">
      <alignment horizontal="justify"/>
    </xf>
    <xf numFmtId="0" fontId="2" fillId="27" borderId="22" xfId="0" applyFont="1" applyFill="1" applyBorder="1" applyAlignment="1">
      <alignment horizontal="justify" wrapText="1"/>
    </xf>
    <xf numFmtId="0" fontId="2" fillId="0" borderId="22" xfId="0" applyFont="1" applyBorder="1" applyAlignment="1">
      <alignment horizontal="justify" wrapText="1"/>
    </xf>
    <xf numFmtId="0" fontId="62" fillId="0" borderId="22" xfId="0" applyFont="1" applyBorder="1" applyAlignment="1">
      <alignment horizontal="justify"/>
    </xf>
    <xf numFmtId="0" fontId="2" fillId="27" borderId="22" xfId="0" applyFont="1" applyFill="1" applyBorder="1" applyProtection="1">
      <protection locked="0"/>
    </xf>
    <xf numFmtId="0" fontId="2" fillId="27" borderId="24" xfId="0" applyFont="1" applyFill="1" applyBorder="1" applyAlignment="1">
      <alignment horizontal="justify"/>
    </xf>
    <xf numFmtId="0" fontId="21" fillId="28" borderId="20" xfId="0" applyFont="1" applyFill="1" applyBorder="1" applyAlignment="1">
      <alignment horizontal="justify"/>
    </xf>
    <xf numFmtId="0" fontId="21" fillId="28" borderId="22" xfId="0" applyFont="1" applyFill="1" applyBorder="1" applyAlignment="1">
      <alignment horizontal="justify"/>
    </xf>
    <xf numFmtId="0" fontId="2" fillId="27" borderId="24" xfId="0" applyFont="1" applyFill="1" applyBorder="1" applyAlignment="1" applyProtection="1">
      <alignment horizontal="justify"/>
      <protection locked="0"/>
    </xf>
    <xf numFmtId="0" fontId="62" fillId="0" borderId="44" xfId="0" applyFont="1" applyBorder="1" applyAlignment="1">
      <alignment horizontal="distributed"/>
    </xf>
    <xf numFmtId="0" fontId="62" fillId="0" borderId="44" xfId="0" applyFont="1" applyBorder="1"/>
    <xf numFmtId="0" fontId="2" fillId="0" borderId="44" xfId="0" applyFont="1" applyBorder="1"/>
    <xf numFmtId="0" fontId="32" fillId="0" borderId="44" xfId="0" applyFont="1" applyBorder="1"/>
    <xf numFmtId="164" fontId="2" fillId="27" borderId="24" xfId="0" applyNumberFormat="1" applyFont="1" applyFill="1" applyBorder="1" applyAlignment="1">
      <alignment horizontal="justify" wrapText="1"/>
    </xf>
    <xf numFmtId="0" fontId="62" fillId="0" borderId="33" xfId="0" applyFont="1" applyBorder="1"/>
    <xf numFmtId="0" fontId="2" fillId="27" borderId="16" xfId="0" applyFont="1" applyFill="1" applyBorder="1" applyAlignment="1" applyProtection="1">
      <alignment horizontal="justify"/>
      <protection locked="0"/>
    </xf>
    <xf numFmtId="0" fontId="4" fillId="0" borderId="0" xfId="0" applyFont="1" applyAlignment="1">
      <alignment horizontal="right"/>
    </xf>
    <xf numFmtId="0" fontId="4" fillId="0" borderId="0" xfId="0" applyFont="1" applyAlignment="1">
      <alignment vertical="top"/>
    </xf>
    <xf numFmtId="0" fontId="49" fillId="27" borderId="7" xfId="0" applyFont="1" applyFill="1" applyBorder="1" applyAlignment="1">
      <alignment vertical="center"/>
    </xf>
    <xf numFmtId="0" fontId="50" fillId="27" borderId="7" xfId="0" applyFont="1" applyFill="1" applyBorder="1" applyAlignment="1">
      <alignment vertical="center"/>
    </xf>
    <xf numFmtId="0" fontId="50" fillId="27" borderId="7" xfId="0" applyFont="1" applyFill="1" applyBorder="1" applyAlignment="1">
      <alignment vertical="center" wrapText="1"/>
    </xf>
    <xf numFmtId="0" fontId="50" fillId="27" borderId="7" xfId="0" applyFont="1" applyFill="1" applyBorder="1" applyAlignment="1">
      <alignment horizontal="left"/>
    </xf>
    <xf numFmtId="0" fontId="50" fillId="27" borderId="7" xfId="63" applyFont="1" applyFill="1" applyBorder="1" applyAlignment="1">
      <alignment horizontal="left" vertical="top" wrapText="1"/>
    </xf>
    <xf numFmtId="0" fontId="50" fillId="27" borderId="7" xfId="63" applyFont="1" applyFill="1" applyBorder="1" applyAlignment="1">
      <alignment horizontal="left" wrapText="1"/>
    </xf>
    <xf numFmtId="0" fontId="50" fillId="27" borderId="7" xfId="63" applyFont="1" applyFill="1" applyBorder="1" applyAlignment="1">
      <alignment horizontal="left" vertical="center" wrapText="1"/>
    </xf>
    <xf numFmtId="0" fontId="50" fillId="27" borderId="7" xfId="63" applyFont="1" applyFill="1" applyBorder="1" applyAlignment="1">
      <alignment wrapText="1"/>
    </xf>
    <xf numFmtId="0" fontId="49" fillId="27" borderId="7" xfId="0" applyFont="1" applyFill="1" applyBorder="1"/>
    <xf numFmtId="0" fontId="50" fillId="27" borderId="7" xfId="0" applyFont="1" applyFill="1" applyBorder="1"/>
    <xf numFmtId="0" fontId="49" fillId="27" borderId="7" xfId="0" applyFont="1" applyFill="1" applyBorder="1" applyAlignment="1">
      <alignment horizontal="left" vertical="center"/>
    </xf>
    <xf numFmtId="0" fontId="28" fillId="27" borderId="0" xfId="0" applyFont="1" applyFill="1" applyAlignment="1">
      <alignment horizontal="left" vertical="top"/>
    </xf>
    <xf numFmtId="0" fontId="28" fillId="27" borderId="0" xfId="0" applyFont="1" applyFill="1"/>
    <xf numFmtId="0" fontId="32" fillId="27" borderId="0" xfId="0" applyFont="1" applyFill="1" applyAlignment="1">
      <alignment horizontal="justify" vertical="center" wrapText="1"/>
    </xf>
    <xf numFmtId="0" fontId="32" fillId="27" borderId="0" xfId="0" applyFont="1" applyFill="1" applyAlignment="1">
      <alignment horizontal="center" vertical="center" wrapText="1"/>
    </xf>
    <xf numFmtId="0" fontId="35" fillId="27" borderId="0" xfId="0" applyFont="1" applyFill="1" applyAlignment="1">
      <alignment horizontal="center" vertical="top" wrapText="1"/>
    </xf>
    <xf numFmtId="0" fontId="4" fillId="27" borderId="0" xfId="0" applyFont="1" applyFill="1" applyAlignment="1">
      <alignment horizontal="center" vertical="top" wrapText="1"/>
    </xf>
    <xf numFmtId="0" fontId="3" fillId="27" borderId="0" xfId="0" applyFont="1" applyFill="1" applyAlignment="1">
      <alignment horizontal="left" vertical="center"/>
    </xf>
    <xf numFmtId="0" fontId="2" fillId="27" borderId="16" xfId="0" applyFont="1" applyFill="1" applyBorder="1" applyAlignment="1">
      <alignment horizontal="center" vertical="center" wrapText="1"/>
    </xf>
    <xf numFmtId="0" fontId="2" fillId="27" borderId="21" xfId="0" applyFont="1" applyFill="1" applyBorder="1" applyAlignment="1">
      <alignment horizontal="center" vertical="center" wrapText="1"/>
    </xf>
    <xf numFmtId="0" fontId="2" fillId="27" borderId="26" xfId="0" applyFont="1" applyFill="1" applyBorder="1" applyAlignment="1">
      <alignment horizontal="center" vertical="center" wrapText="1"/>
    </xf>
    <xf numFmtId="49" fontId="30" fillId="27" borderId="11" xfId="0" applyNumberFormat="1" applyFont="1" applyFill="1" applyBorder="1" applyAlignment="1">
      <alignment horizontal="left" vertical="center" wrapText="1"/>
    </xf>
    <xf numFmtId="49" fontId="30" fillId="27" borderId="9" xfId="0" applyNumberFormat="1" applyFont="1" applyFill="1" applyBorder="1" applyAlignment="1">
      <alignment horizontal="left" vertical="center" wrapText="1"/>
    </xf>
    <xf numFmtId="0" fontId="30" fillId="27" borderId="9" xfId="0" applyFont="1" applyFill="1" applyBorder="1" applyAlignment="1" applyProtection="1">
      <alignment horizontal="justify"/>
      <protection locked="0"/>
    </xf>
    <xf numFmtId="0" fontId="30" fillId="27" borderId="9" xfId="0" applyFont="1" applyFill="1" applyBorder="1" applyAlignment="1">
      <alignment horizontal="center" vertical="center" wrapText="1"/>
    </xf>
    <xf numFmtId="4" fontId="30" fillId="27" borderId="9" xfId="0" applyNumberFormat="1" applyFont="1" applyFill="1" applyBorder="1" applyAlignment="1">
      <alignment horizontal="right" vertical="center" wrapText="1"/>
    </xf>
    <xf numFmtId="4" fontId="30" fillId="27" borderId="20" xfId="0" applyNumberFormat="1" applyFont="1" applyFill="1" applyBorder="1" applyAlignment="1">
      <alignment horizontal="right" vertical="center" wrapText="1"/>
    </xf>
    <xf numFmtId="49" fontId="30" fillId="27" borderId="10" xfId="0" applyNumberFormat="1" applyFont="1" applyFill="1" applyBorder="1" applyAlignment="1">
      <alignment horizontal="left" vertical="center" wrapText="1"/>
    </xf>
    <xf numFmtId="49" fontId="30" fillId="27" borderId="7" xfId="0" applyNumberFormat="1" applyFont="1" applyFill="1" applyBorder="1" applyAlignment="1">
      <alignment horizontal="left" vertical="center" wrapText="1"/>
    </xf>
    <xf numFmtId="0" fontId="30" fillId="27" borderId="7" xfId="0" applyFont="1" applyFill="1" applyBorder="1" applyAlignment="1" applyProtection="1">
      <alignment horizontal="justify"/>
      <protection locked="0"/>
    </xf>
    <xf numFmtId="0" fontId="30" fillId="27" borderId="7" xfId="0" applyFont="1" applyFill="1" applyBorder="1" applyAlignment="1">
      <alignment horizontal="center" vertical="center" wrapText="1"/>
    </xf>
    <xf numFmtId="4" fontId="30" fillId="27" borderId="7" xfId="0" applyNumberFormat="1" applyFont="1" applyFill="1" applyBorder="1" applyAlignment="1">
      <alignment horizontal="right" vertical="center" wrapText="1"/>
    </xf>
    <xf numFmtId="4" fontId="30" fillId="27" borderId="22" xfId="0" applyNumberFormat="1" applyFont="1" applyFill="1" applyBorder="1" applyAlignment="1">
      <alignment horizontal="right" vertical="center" wrapText="1"/>
    </xf>
    <xf numFmtId="49" fontId="2" fillId="27" borderId="10" xfId="0" applyNumberFormat="1" applyFont="1" applyFill="1" applyBorder="1" applyAlignment="1">
      <alignment vertical="center" wrapText="1"/>
    </xf>
    <xf numFmtId="0" fontId="2" fillId="27" borderId="7" xfId="0" applyFont="1" applyFill="1" applyBorder="1"/>
    <xf numFmtId="49" fontId="30" fillId="27" borderId="34" xfId="0" applyNumberFormat="1" applyFont="1" applyFill="1" applyBorder="1"/>
    <xf numFmtId="49" fontId="30" fillId="27" borderId="12" xfId="0" applyNumberFormat="1" applyFont="1" applyFill="1" applyBorder="1"/>
    <xf numFmtId="0" fontId="30" fillId="27" borderId="12" xfId="0" applyFont="1" applyFill="1" applyBorder="1"/>
    <xf numFmtId="0" fontId="30" fillId="27" borderId="12" xfId="0" applyFont="1" applyFill="1" applyBorder="1" applyAlignment="1">
      <alignment vertical="center" wrapText="1"/>
    </xf>
    <xf numFmtId="0" fontId="30" fillId="27" borderId="42" xfId="0" applyFont="1" applyFill="1" applyBorder="1" applyAlignment="1">
      <alignment vertical="center" wrapText="1"/>
    </xf>
    <xf numFmtId="4" fontId="32" fillId="27" borderId="12" xfId="0" applyNumberFormat="1" applyFont="1" applyFill="1" applyBorder="1" applyAlignment="1" applyProtection="1">
      <alignment horizontal="right"/>
      <protection locked="0"/>
    </xf>
    <xf numFmtId="4" fontId="32" fillId="27" borderId="25" xfId="0" applyNumberFormat="1" applyFont="1" applyFill="1" applyBorder="1" applyAlignment="1" applyProtection="1">
      <alignment horizontal="right"/>
      <protection locked="0"/>
    </xf>
    <xf numFmtId="49" fontId="30" fillId="27" borderId="10" xfId="0" applyNumberFormat="1" applyFont="1" applyFill="1" applyBorder="1"/>
    <xf numFmtId="49" fontId="30" fillId="27" borderId="7" xfId="0" applyNumberFormat="1" applyFont="1" applyFill="1" applyBorder="1"/>
    <xf numFmtId="0" fontId="30" fillId="27" borderId="7" xfId="0" applyFont="1" applyFill="1" applyBorder="1"/>
    <xf numFmtId="0" fontId="30" fillId="27" borderId="7" xfId="0" applyFont="1" applyFill="1" applyBorder="1" applyAlignment="1">
      <alignment vertical="center" wrapText="1"/>
    </xf>
    <xf numFmtId="0" fontId="30" fillId="27" borderId="15" xfId="0" applyFont="1" applyFill="1" applyBorder="1" applyAlignment="1">
      <alignment vertical="center" wrapText="1"/>
    </xf>
    <xf numFmtId="49" fontId="30" fillId="27" borderId="11" xfId="0" applyNumberFormat="1" applyFont="1" applyFill="1" applyBorder="1"/>
    <xf numFmtId="49" fontId="30" fillId="27" borderId="9" xfId="0" applyNumberFormat="1" applyFont="1" applyFill="1" applyBorder="1"/>
    <xf numFmtId="0" fontId="30" fillId="27" borderId="9" xfId="0" applyFont="1" applyFill="1" applyBorder="1" applyAlignment="1">
      <alignment vertical="center" wrapText="1"/>
    </xf>
    <xf numFmtId="4" fontId="32" fillId="27" borderId="9" xfId="0" applyNumberFormat="1" applyFont="1" applyFill="1" applyBorder="1" applyAlignment="1" applyProtection="1">
      <alignment horizontal="right"/>
      <protection locked="0"/>
    </xf>
    <xf numFmtId="4" fontId="32" fillId="27" borderId="20" xfId="0" applyNumberFormat="1" applyFont="1" applyFill="1" applyBorder="1" applyAlignment="1" applyProtection="1">
      <alignment horizontal="right"/>
      <protection locked="0"/>
    </xf>
    <xf numFmtId="0" fontId="32" fillId="27" borderId="7" xfId="0" applyFont="1" applyFill="1" applyBorder="1" applyAlignment="1">
      <alignment horizontal="center" vertical="center" wrapText="1"/>
    </xf>
    <xf numFmtId="49" fontId="2" fillId="27" borderId="7" xfId="0" applyNumberFormat="1" applyFont="1" applyFill="1" applyBorder="1" applyAlignment="1" applyProtection="1">
      <alignment horizontal="left"/>
      <protection locked="0"/>
    </xf>
    <xf numFmtId="49" fontId="30" fillId="27" borderId="11" xfId="0" applyNumberFormat="1" applyFont="1" applyFill="1" applyBorder="1" applyAlignment="1">
      <alignment vertical="center" wrapText="1"/>
    </xf>
    <xf numFmtId="49" fontId="30" fillId="27" borderId="9" xfId="0" applyNumberFormat="1" applyFont="1" applyFill="1" applyBorder="1" applyAlignment="1">
      <alignment vertical="center" wrapText="1"/>
    </xf>
    <xf numFmtId="0" fontId="30" fillId="27" borderId="9" xfId="0" applyFont="1" applyFill="1" applyBorder="1"/>
    <xf numFmtId="0" fontId="32" fillId="27" borderId="9" xfId="0" applyFont="1" applyFill="1" applyBorder="1" applyAlignment="1" applyProtection="1">
      <alignment horizontal="justify"/>
      <protection locked="0"/>
    </xf>
    <xf numFmtId="49" fontId="30" fillId="27" borderId="10" xfId="0" applyNumberFormat="1" applyFont="1" applyFill="1" applyBorder="1" applyAlignment="1">
      <alignment vertical="center" wrapText="1"/>
    </xf>
    <xf numFmtId="49" fontId="30" fillId="27" borderId="7" xfId="0" applyNumberFormat="1" applyFont="1" applyFill="1" applyBorder="1" applyAlignment="1">
      <alignment vertical="center" wrapText="1"/>
    </xf>
    <xf numFmtId="49" fontId="2" fillId="27" borderId="13" xfId="0" applyNumberFormat="1" applyFont="1" applyFill="1" applyBorder="1"/>
    <xf numFmtId="0" fontId="32" fillId="27" borderId="7" xfId="0" applyFont="1" applyFill="1" applyBorder="1" applyAlignment="1">
      <alignment horizontal="justify" vertical="center"/>
    </xf>
    <xf numFmtId="49" fontId="2" fillId="27" borderId="10" xfId="0" applyNumberFormat="1" applyFont="1" applyFill="1" applyBorder="1"/>
    <xf numFmtId="0" fontId="2" fillId="27" borderId="44" xfId="0" applyFont="1" applyFill="1" applyBorder="1"/>
    <xf numFmtId="49" fontId="2" fillId="27" borderId="16" xfId="0" applyNumberFormat="1" applyFont="1" applyFill="1" applyBorder="1"/>
    <xf numFmtId="0" fontId="32" fillId="27" borderId="35" xfId="0" applyFont="1" applyFill="1" applyBorder="1" applyAlignment="1" applyProtection="1">
      <alignment horizontal="justify"/>
      <protection locked="0"/>
    </xf>
    <xf numFmtId="0" fontId="32" fillId="27" borderId="15" xfId="0" applyFont="1" applyFill="1" applyBorder="1" applyAlignment="1" applyProtection="1">
      <alignment horizontal="justify"/>
      <protection locked="0"/>
    </xf>
    <xf numFmtId="49" fontId="2" fillId="27" borderId="19" xfId="0" applyNumberFormat="1" applyFont="1" applyFill="1" applyBorder="1"/>
    <xf numFmtId="0" fontId="2" fillId="27" borderId="16" xfId="0" applyFont="1" applyFill="1" applyBorder="1" applyAlignment="1">
      <alignment horizontal="distributed"/>
    </xf>
    <xf numFmtId="0" fontId="32" fillId="27" borderId="16" xfId="0" applyFont="1" applyFill="1" applyBorder="1" applyAlignment="1">
      <alignment horizontal="left" vertical="top" wrapText="1"/>
    </xf>
    <xf numFmtId="49" fontId="30" fillId="27" borderId="36" xfId="0" applyNumberFormat="1" applyFont="1" applyFill="1" applyBorder="1" applyAlignment="1">
      <alignment horizontal="center"/>
    </xf>
    <xf numFmtId="49" fontId="30" fillId="27" borderId="37" xfId="0" applyNumberFormat="1" applyFont="1" applyFill="1" applyBorder="1" applyAlignment="1">
      <alignment horizontal="center"/>
    </xf>
    <xf numFmtId="0" fontId="30" fillId="27" borderId="37" xfId="0" applyFont="1" applyFill="1" applyBorder="1"/>
    <xf numFmtId="0" fontId="30" fillId="27" borderId="37" xfId="0" applyFont="1" applyFill="1" applyBorder="1" applyAlignment="1">
      <alignment horizontal="center" vertical="center" wrapText="1"/>
    </xf>
    <xf numFmtId="0" fontId="30" fillId="27" borderId="43" xfId="0" applyFont="1" applyFill="1" applyBorder="1" applyAlignment="1">
      <alignment horizontal="center" vertical="center" wrapText="1"/>
    </xf>
    <xf numFmtId="49" fontId="30" fillId="27" borderId="0" xfId="0" applyNumberFormat="1" applyFont="1" applyFill="1"/>
    <xf numFmtId="0" fontId="4" fillId="27" borderId="0" xfId="0" applyFont="1" applyFill="1"/>
    <xf numFmtId="2" fontId="4" fillId="27" borderId="0" xfId="0" applyNumberFormat="1" applyFont="1" applyFill="1"/>
    <xf numFmtId="0" fontId="2" fillId="27" borderId="0" xfId="0" applyFont="1" applyFill="1" applyAlignment="1">
      <alignment vertical="center" wrapText="1"/>
    </xf>
    <xf numFmtId="0" fontId="2" fillId="0" borderId="0" xfId="0" applyFont="1" applyAlignment="1">
      <alignment horizontal="left" vertical="center" wrapText="1"/>
    </xf>
    <xf numFmtId="0" fontId="31" fillId="0" borderId="0" xfId="0" applyFont="1" applyAlignment="1">
      <alignment horizontal="center" vertical="center"/>
    </xf>
    <xf numFmtId="0" fontId="24" fillId="0" borderId="7" xfId="55" applyFont="1" applyBorder="1" applyAlignment="1" applyProtection="1">
      <alignment horizontal="left" vertical="center" wrapText="1"/>
      <protection locked="0"/>
    </xf>
    <xf numFmtId="0" fontId="48"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4" fillId="0" borderId="7" xfId="0" applyFont="1" applyBorder="1" applyAlignment="1">
      <alignment horizontal="center" vertical="center" wrapText="1"/>
    </xf>
    <xf numFmtId="0" fontId="2" fillId="0" borderId="0" xfId="0" applyFont="1" applyAlignment="1">
      <alignment horizontal="right" vertical="center" wrapText="1"/>
    </xf>
    <xf numFmtId="14" fontId="32" fillId="0" borderId="0" xfId="0" applyNumberFormat="1" applyFont="1" applyAlignment="1">
      <alignment horizontal="center" vertical="center" wrapText="1"/>
    </xf>
    <xf numFmtId="0" fontId="24" fillId="26" borderId="11" xfId="0" applyFont="1" applyFill="1" applyBorder="1" applyAlignment="1">
      <alignment horizontal="center"/>
    </xf>
    <xf numFmtId="0" fontId="24" fillId="26" borderId="9" xfId="0" applyFont="1" applyFill="1" applyBorder="1" applyAlignment="1">
      <alignment horizontal="center"/>
    </xf>
    <xf numFmtId="0" fontId="24" fillId="26" borderId="20" xfId="0" applyFont="1" applyFill="1" applyBorder="1" applyAlignment="1">
      <alignment horizontal="center"/>
    </xf>
    <xf numFmtId="0" fontId="21" fillId="26" borderId="10" xfId="0" applyFont="1" applyFill="1" applyBorder="1" applyAlignment="1">
      <alignment horizontal="center" vertical="center" wrapText="1"/>
    </xf>
    <xf numFmtId="0" fontId="21" fillId="26" borderId="7" xfId="0" applyFont="1" applyFill="1" applyBorder="1" applyAlignment="1">
      <alignment horizontal="center" vertical="center" wrapText="1"/>
    </xf>
    <xf numFmtId="0" fontId="21" fillId="26" borderId="22" xfId="0" applyFont="1" applyFill="1" applyBorder="1" applyAlignment="1">
      <alignment horizontal="center" vertical="center" wrapText="1"/>
    </xf>
    <xf numFmtId="0" fontId="35" fillId="0" borderId="0" xfId="0" applyFont="1" applyAlignment="1">
      <alignment horizontal="center" vertical="top" wrapText="1"/>
    </xf>
    <xf numFmtId="0" fontId="21" fillId="26" borderId="32" xfId="0" applyFont="1" applyFill="1" applyBorder="1" applyAlignment="1">
      <alignment horizontal="center" vertical="center" wrapText="1"/>
    </xf>
    <xf numFmtId="0" fontId="21" fillId="26" borderId="23" xfId="0" applyFont="1" applyFill="1" applyBorder="1" applyAlignment="1">
      <alignment horizontal="center" vertical="center" wrapText="1"/>
    </xf>
    <xf numFmtId="0" fontId="58" fillId="24" borderId="16" xfId="0" applyFont="1" applyFill="1" applyBorder="1" applyAlignment="1">
      <alignment horizontal="center" vertical="center" wrapText="1"/>
    </xf>
    <xf numFmtId="0" fontId="58" fillId="24" borderId="14" xfId="0" applyFont="1" applyFill="1" applyBorder="1" applyAlignment="1">
      <alignment horizontal="center" vertical="center" wrapText="1"/>
    </xf>
    <xf numFmtId="0" fontId="21" fillId="26" borderId="19" xfId="0" applyFont="1" applyFill="1" applyBorder="1" applyAlignment="1">
      <alignment horizontal="center" vertical="center" wrapText="1"/>
    </xf>
    <xf numFmtId="0" fontId="53" fillId="26" borderId="7" xfId="0" applyFont="1" applyFill="1" applyBorder="1" applyAlignment="1">
      <alignment horizontal="center" vertical="center" wrapText="1"/>
    </xf>
    <xf numFmtId="0" fontId="53" fillId="26" borderId="16" xfId="0" applyFont="1" applyFill="1" applyBorder="1" applyAlignment="1">
      <alignment horizontal="center" vertical="center" wrapText="1"/>
    </xf>
    <xf numFmtId="0" fontId="21" fillId="26" borderId="16"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53" fillId="26" borderId="15" xfId="0" applyFont="1" applyFill="1" applyBorder="1" applyAlignment="1">
      <alignment horizontal="center" vertical="center" wrapText="1"/>
    </xf>
    <xf numFmtId="0" fontId="53" fillId="26" borderId="21" xfId="0" applyFont="1" applyFill="1" applyBorder="1" applyAlignment="1">
      <alignment horizontal="center" vertical="center" wrapText="1"/>
    </xf>
    <xf numFmtId="0" fontId="57" fillId="26" borderId="7" xfId="0" applyFont="1" applyFill="1" applyBorder="1" applyAlignment="1">
      <alignment horizontal="center" vertical="center" wrapText="1"/>
    </xf>
    <xf numFmtId="0" fontId="57" fillId="26" borderId="16" xfId="0" applyFont="1" applyFill="1" applyBorder="1" applyAlignment="1">
      <alignment horizontal="center" vertical="center" wrapText="1"/>
    </xf>
    <xf numFmtId="0" fontId="23" fillId="24" borderId="15" xfId="0" applyFont="1" applyFill="1" applyBorder="1" applyAlignment="1">
      <alignment horizontal="justify" vertical="center" wrapText="1"/>
    </xf>
    <xf numFmtId="0" fontId="23" fillId="24" borderId="21" xfId="0" applyFont="1" applyFill="1" applyBorder="1" applyAlignment="1">
      <alignment horizontal="justify" vertical="center" wrapText="1"/>
    </xf>
    <xf numFmtId="0" fontId="24" fillId="26" borderId="35" xfId="0" applyFont="1" applyFill="1" applyBorder="1" applyAlignment="1">
      <alignment horizontal="center"/>
    </xf>
    <xf numFmtId="0" fontId="21" fillId="26" borderId="15"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53" fillId="26" borderId="22" xfId="0" applyFont="1" applyFill="1" applyBorder="1" applyAlignment="1">
      <alignment horizontal="center" vertical="center" wrapText="1"/>
    </xf>
    <xf numFmtId="0" fontId="53" fillId="26" borderId="26" xfId="0" applyFont="1" applyFill="1" applyBorder="1" applyAlignment="1">
      <alignment horizontal="center" vertical="center" wrapText="1"/>
    </xf>
    <xf numFmtId="0" fontId="32" fillId="0" borderId="0" xfId="0" applyFont="1" applyAlignment="1">
      <alignment horizontal="center" vertical="center" wrapText="1"/>
    </xf>
    <xf numFmtId="0" fontId="24" fillId="26" borderId="40" xfId="0" applyFont="1" applyFill="1" applyBorder="1" applyAlignment="1">
      <alignment horizontal="center"/>
    </xf>
    <xf numFmtId="0" fontId="21" fillId="26" borderId="18" xfId="0" applyFont="1" applyFill="1" applyBorder="1" applyAlignment="1">
      <alignment horizontal="center" vertical="center" wrapText="1"/>
    </xf>
    <xf numFmtId="0" fontId="21" fillId="26" borderId="41" xfId="0" applyFont="1" applyFill="1" applyBorder="1" applyAlignment="1">
      <alignment horizontal="center" vertical="center" wrapText="1"/>
    </xf>
    <xf numFmtId="0" fontId="23" fillId="24" borderId="0" xfId="0" applyFont="1" applyFill="1" applyAlignment="1">
      <alignment horizontal="left" vertical="center" wrapText="1"/>
    </xf>
    <xf numFmtId="0" fontId="33" fillId="0" borderId="16" xfId="0" applyFont="1" applyBorder="1" applyAlignment="1">
      <alignment horizontal="center" vertical="center" wrapText="1"/>
    </xf>
    <xf numFmtId="0" fontId="33" fillId="0" borderId="14" xfId="0" applyFont="1" applyBorder="1" applyAlignment="1">
      <alignment horizontal="center" vertical="center" wrapText="1"/>
    </xf>
    <xf numFmtId="0" fontId="43" fillId="24" borderId="7" xfId="0" applyFont="1" applyFill="1" applyBorder="1" applyAlignment="1">
      <alignment horizontal="center" vertical="center" wrapText="1"/>
    </xf>
    <xf numFmtId="0" fontId="43" fillId="24" borderId="16" xfId="0" applyFont="1" applyFill="1" applyBorder="1" applyAlignment="1">
      <alignment horizontal="center" vertical="center" wrapText="1"/>
    </xf>
    <xf numFmtId="0" fontId="23" fillId="24" borderId="7" xfId="0" applyFont="1" applyFill="1" applyBorder="1" applyAlignment="1">
      <alignment horizontal="justify" vertical="center" wrapText="1"/>
    </xf>
    <xf numFmtId="0" fontId="23" fillId="24" borderId="16" xfId="0" applyFont="1" applyFill="1" applyBorder="1" applyAlignment="1">
      <alignment horizontal="justify" vertical="center" wrapText="1"/>
    </xf>
    <xf numFmtId="0" fontId="33" fillId="0" borderId="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18" xfId="0" applyFont="1" applyBorder="1" applyAlignment="1">
      <alignment horizontal="center" vertical="center" wrapText="1"/>
    </xf>
    <xf numFmtId="14" fontId="32" fillId="0" borderId="0" xfId="0" applyNumberFormat="1" applyFont="1" applyAlignment="1">
      <alignment horizontal="left" vertical="center" wrapText="1"/>
    </xf>
    <xf numFmtId="0" fontId="4" fillId="0" borderId="0" xfId="0" applyFont="1" applyAlignment="1">
      <alignment horizontal="center" vertical="center" wrapText="1"/>
    </xf>
    <xf numFmtId="0" fontId="29" fillId="0" borderId="0" xfId="0" applyFont="1" applyAlignment="1">
      <alignment horizontal="center" vertical="center" wrapText="1"/>
    </xf>
    <xf numFmtId="0" fontId="28" fillId="0" borderId="7" xfId="0" applyFont="1" applyBorder="1" applyAlignment="1">
      <alignment horizontal="center" vertical="center" wrapText="1"/>
    </xf>
    <xf numFmtId="14" fontId="32" fillId="27" borderId="0" xfId="0" applyNumberFormat="1" applyFont="1" applyFill="1" applyAlignment="1">
      <alignment horizontal="left" vertical="center" wrapText="1"/>
    </xf>
    <xf numFmtId="0" fontId="2" fillId="27" borderId="0" xfId="0" applyFont="1" applyFill="1" applyAlignment="1">
      <alignment horizontal="left" vertical="center" wrapText="1"/>
    </xf>
    <xf numFmtId="0" fontId="56" fillId="27" borderId="0" xfId="0" applyFont="1" applyFill="1" applyAlignment="1">
      <alignment horizontal="left" vertical="center"/>
    </xf>
    <xf numFmtId="0" fontId="2" fillId="27" borderId="11" xfId="0" applyFont="1" applyFill="1" applyBorder="1" applyAlignment="1">
      <alignment horizontal="center"/>
    </xf>
    <xf numFmtId="0" fontId="2" fillId="27" borderId="9" xfId="0" applyFont="1" applyFill="1" applyBorder="1" applyAlignment="1">
      <alignment horizontal="center"/>
    </xf>
    <xf numFmtId="0" fontId="2" fillId="27" borderId="20" xfId="0" applyFont="1" applyFill="1" applyBorder="1" applyAlignment="1">
      <alignment horizontal="center"/>
    </xf>
    <xf numFmtId="0" fontId="2" fillId="27" borderId="35" xfId="0" applyFont="1" applyFill="1" applyBorder="1" applyAlignment="1">
      <alignment horizontal="center"/>
    </xf>
    <xf numFmtId="0" fontId="35" fillId="27" borderId="0" xfId="0" applyFont="1" applyFill="1" applyAlignment="1">
      <alignment horizontal="center" vertical="top" wrapText="1"/>
    </xf>
    <xf numFmtId="0" fontId="2" fillId="27" borderId="10" xfId="0" applyFont="1" applyFill="1" applyBorder="1" applyAlignment="1">
      <alignment horizontal="center" vertical="center" wrapText="1"/>
    </xf>
    <xf numFmtId="0" fontId="2" fillId="27" borderId="19" xfId="0" applyFont="1" applyFill="1" applyBorder="1" applyAlignment="1">
      <alignment horizontal="center" vertical="center" wrapText="1"/>
    </xf>
    <xf numFmtId="0" fontId="2" fillId="27" borderId="7" xfId="0" applyFont="1" applyFill="1" applyBorder="1" applyAlignment="1">
      <alignment horizontal="justify" vertical="center"/>
    </xf>
    <xf numFmtId="0" fontId="2" fillId="27" borderId="16" xfId="0" applyFont="1" applyFill="1" applyBorder="1" applyAlignment="1">
      <alignment horizontal="justify" vertical="center"/>
    </xf>
    <xf numFmtId="0" fontId="2" fillId="27" borderId="7" xfId="0" applyFont="1" applyFill="1" applyBorder="1" applyAlignment="1">
      <alignment horizontal="center" vertical="top"/>
    </xf>
    <xf numFmtId="0" fontId="2" fillId="27" borderId="22" xfId="0" applyFont="1" applyFill="1" applyBorder="1" applyAlignment="1">
      <alignment horizontal="center" vertical="top"/>
    </xf>
    <xf numFmtId="0" fontId="32" fillId="27" borderId="0" xfId="0" applyFont="1" applyFill="1" applyAlignment="1">
      <alignment horizontal="left" vertical="center" wrapText="1"/>
    </xf>
    <xf numFmtId="0" fontId="63" fillId="27" borderId="0" xfId="0" applyFont="1" applyFill="1" applyAlignment="1">
      <alignment horizontal="center" vertical="center" wrapText="1"/>
    </xf>
    <xf numFmtId="0" fontId="3" fillId="27" borderId="9" xfId="0" applyFont="1" applyFill="1" applyBorder="1" applyAlignment="1">
      <alignment horizontal="center" vertical="center" wrapText="1"/>
    </xf>
    <xf numFmtId="0" fontId="3" fillId="27" borderId="7" xfId="0" applyFont="1" applyFill="1" applyBorder="1" applyAlignment="1">
      <alignment horizontal="center" vertical="center" wrapText="1"/>
    </xf>
    <xf numFmtId="0" fontId="3" fillId="27" borderId="16" xfId="0" applyFont="1" applyFill="1" applyBorder="1" applyAlignment="1">
      <alignment horizontal="center" vertical="center" wrapText="1"/>
    </xf>
    <xf numFmtId="0" fontId="3" fillId="27" borderId="11" xfId="0" applyFont="1" applyFill="1" applyBorder="1" applyAlignment="1">
      <alignment horizontal="center" vertical="center" wrapText="1"/>
    </xf>
    <xf numFmtId="0" fontId="3" fillId="27" borderId="10" xfId="0" applyFont="1" applyFill="1" applyBorder="1" applyAlignment="1">
      <alignment horizontal="center" vertical="center" wrapText="1"/>
    </xf>
    <xf numFmtId="0" fontId="3" fillId="27" borderId="19" xfId="0" applyFont="1" applyFill="1" applyBorder="1" applyAlignment="1">
      <alignment horizontal="center" vertical="center" wrapText="1"/>
    </xf>
    <xf numFmtId="0" fontId="2" fillId="27" borderId="9" xfId="0" applyFont="1" applyFill="1" applyBorder="1" applyAlignment="1">
      <alignment horizontal="center" vertical="center" wrapText="1"/>
    </xf>
    <xf numFmtId="0" fontId="2" fillId="27" borderId="7" xfId="0" applyFont="1" applyFill="1" applyBorder="1" applyAlignment="1">
      <alignment horizontal="center" vertical="center" wrapText="1"/>
    </xf>
    <xf numFmtId="0" fontId="2" fillId="27" borderId="16" xfId="0" applyFont="1" applyFill="1" applyBorder="1" applyAlignment="1">
      <alignment horizontal="center" vertical="center" wrapText="1"/>
    </xf>
    <xf numFmtId="0" fontId="2" fillId="27" borderId="15" xfId="0" applyFont="1" applyFill="1" applyBorder="1" applyAlignment="1">
      <alignment horizontal="center" vertical="top"/>
    </xf>
    <xf numFmtId="0" fontId="50" fillId="27" borderId="0" xfId="0" applyFont="1" applyFill="1" applyAlignment="1">
      <alignment horizontal="distributed"/>
    </xf>
    <xf numFmtId="0" fontId="64" fillId="0" borderId="0" xfId="0" applyFont="1" applyAlignment="1">
      <alignment horizontal="justify" vertical="center" wrapText="1"/>
    </xf>
  </cellXfs>
  <cellStyles count="64">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3" xr:uid="{00000000-0005-0000-0000-000037000000}"/>
    <cellStyle name="Обычный_22.12.2014" xfId="54" xr:uid="{00000000-0005-0000-0000-000038000000}"/>
    <cellStyle name="Обычный_Budj_08" xfId="55" xr:uid="{00000000-0005-0000-0000-000039000000}"/>
    <cellStyle name="Плохой" xfId="56" xr:uid="{00000000-0005-0000-0000-00003A000000}"/>
    <cellStyle name="Пояснение" xfId="57" xr:uid="{00000000-0005-0000-0000-00003B000000}"/>
    <cellStyle name="Примечание" xfId="58" xr:uid="{00000000-0005-0000-0000-00003C000000}"/>
    <cellStyle name="Связанная ячейка" xfId="59" xr:uid="{00000000-0005-0000-0000-00003D000000}"/>
    <cellStyle name="Стиль 1" xfId="60" xr:uid="{00000000-0005-0000-0000-00003E000000}"/>
    <cellStyle name="Текст предупреждения" xfId="61" xr:uid="{00000000-0005-0000-0000-00003F000000}"/>
    <cellStyle name="Хороший" xfId="62"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indexed="56"/>
    <pageSetUpPr fitToPage="1"/>
  </sheetPr>
  <dimension ref="A1:M29"/>
  <sheetViews>
    <sheetView showGridLines="0" topLeftCell="A3" zoomScale="85" zoomScaleNormal="85" workbookViewId="0">
      <selection activeCell="C7" sqref="C7"/>
    </sheetView>
  </sheetViews>
  <sheetFormatPr defaultColWidth="9.1640625" defaultRowHeight="12.75" customHeight="1" x14ac:dyDescent="0.2"/>
  <cols>
    <col min="1" max="1" width="13.83203125" style="1" customWidth="1"/>
    <col min="2" max="2" width="48.33203125" style="1" customWidth="1"/>
    <col min="3" max="3" width="17.5" style="1" customWidth="1"/>
    <col min="4" max="4" width="19.33203125" style="1" customWidth="1"/>
    <col min="5" max="5" width="18.33203125" style="1" customWidth="1"/>
    <col min="6" max="6" width="20.1640625" style="1" customWidth="1"/>
    <col min="7" max="7" width="7.83203125" style="1" customWidth="1"/>
    <col min="8" max="12" width="9.1640625" style="1" customWidth="1"/>
  </cols>
  <sheetData>
    <row r="1" spans="1:13" s="10" customFormat="1" ht="12.75" hidden="1" customHeight="1" x14ac:dyDescent="0.25"/>
    <row r="2" spans="1:13" ht="12.75" hidden="1" customHeight="1" x14ac:dyDescent="0.2"/>
    <row r="3" spans="1:13" ht="12.75" customHeight="1" x14ac:dyDescent="0.2">
      <c r="C3" s="57"/>
      <c r="E3" s="207" t="s">
        <v>208</v>
      </c>
      <c r="F3" s="69"/>
      <c r="G3" s="69"/>
    </row>
    <row r="4" spans="1:13" ht="12.75" customHeight="1" x14ac:dyDescent="0.2">
      <c r="C4" s="57"/>
      <c r="E4" s="207" t="s">
        <v>462</v>
      </c>
      <c r="F4" s="69"/>
      <c r="G4" s="69"/>
    </row>
    <row r="5" spans="1:13" ht="4.9000000000000004" customHeight="1" x14ac:dyDescent="0.2">
      <c r="D5" s="407"/>
      <c r="E5" s="407"/>
      <c r="F5" s="155"/>
      <c r="G5" s="70"/>
      <c r="M5" s="1"/>
    </row>
    <row r="6" spans="1:13" ht="16.149999999999999" customHeight="1" x14ac:dyDescent="0.2">
      <c r="C6" s="413" t="s">
        <v>470</v>
      </c>
      <c r="D6" s="413"/>
      <c r="E6" s="413"/>
      <c r="F6" s="58"/>
      <c r="G6" s="19"/>
      <c r="M6" s="1"/>
    </row>
    <row r="7" spans="1:13" ht="15" x14ac:dyDescent="0.2">
      <c r="C7" s="139"/>
      <c r="D7" s="140"/>
      <c r="E7" s="122"/>
      <c r="F7" s="58"/>
      <c r="G7" s="19"/>
      <c r="M7" s="1"/>
    </row>
    <row r="8" spans="1:13" ht="36" customHeight="1" x14ac:dyDescent="0.2">
      <c r="A8" s="408" t="s">
        <v>440</v>
      </c>
      <c r="B8" s="408"/>
      <c r="C8" s="408"/>
      <c r="D8" s="408"/>
      <c r="E8" s="408"/>
      <c r="F8" s="408"/>
    </row>
    <row r="9" spans="1:13" ht="20.25" x14ac:dyDescent="0.2">
      <c r="A9" s="72"/>
      <c r="B9" s="73">
        <v>1854100000</v>
      </c>
      <c r="C9" s="72"/>
      <c r="D9" s="72"/>
      <c r="E9" s="72"/>
      <c r="F9" s="72"/>
    </row>
    <row r="10" spans="1:13" ht="12.6" customHeight="1" x14ac:dyDescent="0.2">
      <c r="A10" s="72"/>
      <c r="B10" s="74" t="s">
        <v>223</v>
      </c>
      <c r="C10" s="72"/>
      <c r="D10" s="72"/>
      <c r="E10" s="72"/>
      <c r="F10" s="72"/>
    </row>
    <row r="11" spans="1:13" ht="12.75" customHeight="1" x14ac:dyDescent="0.2">
      <c r="A11" s="411"/>
      <c r="B11" s="411"/>
      <c r="C11" s="411"/>
      <c r="D11" s="411"/>
      <c r="E11" s="411"/>
      <c r="F11" s="12" t="s">
        <v>220</v>
      </c>
    </row>
    <row r="12" spans="1:13" s="5" customFormat="1" ht="24.75" customHeight="1" x14ac:dyDescent="0.2">
      <c r="A12" s="412" t="s">
        <v>47</v>
      </c>
      <c r="B12" s="412" t="s">
        <v>48</v>
      </c>
      <c r="C12" s="412" t="s">
        <v>214</v>
      </c>
      <c r="D12" s="412" t="s">
        <v>52</v>
      </c>
      <c r="E12" s="412" t="s">
        <v>53</v>
      </c>
      <c r="F12" s="412"/>
    </row>
    <row r="13" spans="1:13" s="5" customFormat="1" ht="38.25" customHeight="1" x14ac:dyDescent="0.2">
      <c r="A13" s="412"/>
      <c r="B13" s="412"/>
      <c r="C13" s="412"/>
      <c r="D13" s="412"/>
      <c r="E13" s="113" t="s">
        <v>215</v>
      </c>
      <c r="F13" s="11" t="s">
        <v>222</v>
      </c>
    </row>
    <row r="14" spans="1:13" ht="26.25" customHeight="1" x14ac:dyDescent="0.2">
      <c r="A14" s="409" t="s">
        <v>209</v>
      </c>
      <c r="B14" s="409"/>
      <c r="C14" s="409"/>
      <c r="D14" s="409"/>
      <c r="E14" s="409"/>
      <c r="F14" s="409"/>
    </row>
    <row r="15" spans="1:13" s="7" customFormat="1" ht="16.5" x14ac:dyDescent="0.25">
      <c r="A15" s="28">
        <v>200000</v>
      </c>
      <c r="B15" s="29" t="s">
        <v>115</v>
      </c>
      <c r="C15" s="114">
        <f t="shared" ref="C15:C25" si="0">SUM(D15+E15)</f>
        <v>0</v>
      </c>
      <c r="D15" s="31">
        <f>+D16</f>
        <v>-850000</v>
      </c>
      <c r="E15" s="31">
        <f>+E16</f>
        <v>850000</v>
      </c>
      <c r="F15" s="27">
        <f>SUM(F16)</f>
        <v>-850000</v>
      </c>
      <c r="G15" s="6"/>
      <c r="H15" s="6"/>
      <c r="I15" s="6"/>
      <c r="J15" s="6"/>
      <c r="K15" s="6"/>
      <c r="L15" s="6"/>
    </row>
    <row r="16" spans="1:13" s="8" customFormat="1" ht="20.25" customHeight="1" x14ac:dyDescent="0.25">
      <c r="A16" s="65">
        <v>208000</v>
      </c>
      <c r="B16" s="66" t="s">
        <v>116</v>
      </c>
      <c r="C16" s="114">
        <f>SUM(D16+E16)</f>
        <v>0</v>
      </c>
      <c r="D16" s="31">
        <f>SUM(D18+D17)</f>
        <v>-850000</v>
      </c>
      <c r="E16" s="31">
        <f t="shared" ref="E16:F16" si="1">SUM(E18+E17)</f>
        <v>850000</v>
      </c>
      <c r="F16" s="31">
        <f t="shared" si="1"/>
        <v>-850000</v>
      </c>
    </row>
    <row r="17" spans="1:6" s="8" customFormat="1" ht="20.25" customHeight="1" x14ac:dyDescent="0.25">
      <c r="A17" s="67">
        <v>208100</v>
      </c>
      <c r="B17" s="68" t="s">
        <v>309</v>
      </c>
      <c r="C17" s="114">
        <f>SUM(D17+E17)</f>
        <v>0</v>
      </c>
      <c r="D17" s="31"/>
      <c r="E17" s="32"/>
      <c r="F17" s="32"/>
    </row>
    <row r="18" spans="1:6" s="8" customFormat="1" ht="53.25" customHeight="1" x14ac:dyDescent="0.25">
      <c r="A18" s="67">
        <v>208400</v>
      </c>
      <c r="B18" s="68" t="s">
        <v>117</v>
      </c>
      <c r="C18" s="114">
        <f>SUM(D18+E18)</f>
        <v>0</v>
      </c>
      <c r="D18" s="90">
        <v>-850000</v>
      </c>
      <c r="E18" s="35">
        <f>SUM(D18*-1)</f>
        <v>850000</v>
      </c>
      <c r="F18" s="35">
        <v>-850000</v>
      </c>
    </row>
    <row r="19" spans="1:6" s="8" customFormat="1" ht="20.25" customHeight="1" x14ac:dyDescent="0.25">
      <c r="A19" s="67" t="s">
        <v>210</v>
      </c>
      <c r="B19" s="36" t="s">
        <v>211</v>
      </c>
      <c r="C19" s="114">
        <f>SUM(D19+E19)</f>
        <v>0</v>
      </c>
      <c r="D19" s="46">
        <f>+D15</f>
        <v>-850000</v>
      </c>
      <c r="E19" s="46">
        <f>+E15</f>
        <v>850000</v>
      </c>
      <c r="F19" s="32">
        <f>F21</f>
        <v>-850000</v>
      </c>
    </row>
    <row r="20" spans="1:6" s="8" customFormat="1" ht="29.1" customHeight="1" x14ac:dyDescent="0.2">
      <c r="A20" s="410" t="s">
        <v>212</v>
      </c>
      <c r="B20" s="410"/>
      <c r="C20" s="410"/>
      <c r="D20" s="410"/>
      <c r="E20" s="410"/>
      <c r="F20" s="410"/>
    </row>
    <row r="21" spans="1:6" s="8" customFormat="1" ht="20.25" customHeight="1" x14ac:dyDescent="0.25">
      <c r="A21" s="28">
        <v>600000</v>
      </c>
      <c r="B21" s="29" t="s">
        <v>49</v>
      </c>
      <c r="C21" s="115">
        <f t="shared" si="0"/>
        <v>0</v>
      </c>
      <c r="D21" s="30">
        <f>+D22</f>
        <v>-850000</v>
      </c>
      <c r="E21" s="30">
        <f>+E22</f>
        <v>850000</v>
      </c>
      <c r="F21" s="32">
        <f>F22</f>
        <v>-850000</v>
      </c>
    </row>
    <row r="22" spans="1:6" s="8" customFormat="1" ht="20.25" customHeight="1" x14ac:dyDescent="0.25">
      <c r="A22" s="28">
        <v>602000</v>
      </c>
      <c r="B22" s="29" t="s">
        <v>118</v>
      </c>
      <c r="C22" s="115">
        <f t="shared" si="0"/>
        <v>0</v>
      </c>
      <c r="D22" s="30">
        <f>SUM(D24+D23)</f>
        <v>-850000</v>
      </c>
      <c r="E22" s="30">
        <f t="shared" ref="E22:F22" si="2">SUM(E24+E23)</f>
        <v>850000</v>
      </c>
      <c r="F22" s="30">
        <f t="shared" si="2"/>
        <v>-850000</v>
      </c>
    </row>
    <row r="23" spans="1:6" s="8" customFormat="1" ht="20.25" customHeight="1" x14ac:dyDescent="0.25">
      <c r="A23" s="33">
        <v>602100</v>
      </c>
      <c r="B23" s="68" t="s">
        <v>309</v>
      </c>
      <c r="C23" s="115">
        <f t="shared" si="0"/>
        <v>0</v>
      </c>
      <c r="D23" s="30">
        <f>SUM(D17)</f>
        <v>0</v>
      </c>
      <c r="E23" s="30">
        <f>SUM(E17)</f>
        <v>0</v>
      </c>
      <c r="F23" s="32"/>
    </row>
    <row r="24" spans="1:6" s="8" customFormat="1" ht="38.450000000000003" customHeight="1" x14ac:dyDescent="0.25">
      <c r="A24" s="33">
        <v>602400</v>
      </c>
      <c r="B24" s="34" t="s">
        <v>117</v>
      </c>
      <c r="C24" s="114">
        <f t="shared" si="0"/>
        <v>0</v>
      </c>
      <c r="D24" s="35">
        <f>D18</f>
        <v>-850000</v>
      </c>
      <c r="E24" s="35">
        <f>E18</f>
        <v>850000</v>
      </c>
      <c r="F24" s="35">
        <f>F18</f>
        <v>-850000</v>
      </c>
    </row>
    <row r="25" spans="1:6" s="9" customFormat="1" ht="18.75" customHeight="1" x14ac:dyDescent="0.25">
      <c r="A25" s="37" t="s">
        <v>210</v>
      </c>
      <c r="B25" s="36" t="s">
        <v>211</v>
      </c>
      <c r="C25" s="115">
        <f t="shared" si="0"/>
        <v>0</v>
      </c>
      <c r="D25" s="30">
        <f>+D21</f>
        <v>-850000</v>
      </c>
      <c r="E25" s="30">
        <f>+E21</f>
        <v>850000</v>
      </c>
      <c r="F25" s="30">
        <f>+F21</f>
        <v>-850000</v>
      </c>
    </row>
    <row r="26" spans="1:6" s="8" customFormat="1" ht="18.75" customHeight="1" x14ac:dyDescent="0.2">
      <c r="A26" s="1"/>
      <c r="B26" s="1"/>
      <c r="C26" s="1"/>
      <c r="D26" s="1"/>
      <c r="E26" s="1"/>
      <c r="F26" s="1"/>
    </row>
    <row r="27" spans="1:6" s="327" customFormat="1" ht="18.75" customHeight="1" x14ac:dyDescent="0.3">
      <c r="A27" s="71" t="s">
        <v>459</v>
      </c>
      <c r="B27" s="71"/>
      <c r="C27" s="71"/>
      <c r="D27" s="71"/>
      <c r="E27" s="71"/>
      <c r="F27" s="326"/>
    </row>
    <row r="28" spans="1:6" s="71" customFormat="1" ht="19.899999999999999" customHeight="1" x14ac:dyDescent="0.3">
      <c r="C28" s="214"/>
      <c r="D28" s="200"/>
    </row>
    <row r="29" spans="1:6" s="71" customFormat="1" ht="18.75" hidden="1" x14ac:dyDescent="0.3">
      <c r="A29" s="71" t="s">
        <v>438</v>
      </c>
    </row>
  </sheetData>
  <mergeCells count="11">
    <mergeCell ref="D5:E5"/>
    <mergeCell ref="A8:F8"/>
    <mergeCell ref="A14:F14"/>
    <mergeCell ref="A20:F20"/>
    <mergeCell ref="A11:E11"/>
    <mergeCell ref="C12:C13"/>
    <mergeCell ref="D12:D13"/>
    <mergeCell ref="E12:F12"/>
    <mergeCell ref="B12:B13"/>
    <mergeCell ref="A12:A13"/>
    <mergeCell ref="C6:E6"/>
  </mergeCells>
  <phoneticPr fontId="3" type="noConversion"/>
  <printOptions horizontalCentered="1"/>
  <pageMargins left="1.1417322834645669" right="0.55118110236220474" top="0.39370078740157483" bottom="0.78740157480314965" header="0.23622047244094491" footer="0.51181102362204722"/>
  <pageSetup paperSize="9" scale="64"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sheetPr>
  <dimension ref="A1:DR149"/>
  <sheetViews>
    <sheetView showZeros="0" zoomScale="55" zoomScaleNormal="55" zoomScaleSheetLayoutView="70" workbookViewId="0">
      <pane xSplit="4" ySplit="11" topLeftCell="AA71" activePane="bottomRight" state="frozen"/>
      <selection pane="topRight" activeCell="E1" sqref="E1"/>
      <selection pane="bottomLeft" activeCell="A12" sqref="A12"/>
      <selection pane="bottomRight" activeCell="AG4" sqref="AG4:AH4"/>
    </sheetView>
  </sheetViews>
  <sheetFormatPr defaultRowHeight="12.75" x14ac:dyDescent="0.2"/>
  <cols>
    <col min="1" max="1" width="8.33203125" customWidth="1"/>
    <col min="2" max="2" width="6.6640625" customWidth="1"/>
    <col min="3" max="3" width="6.33203125" customWidth="1"/>
    <col min="4" max="4" width="106.83203125" style="40" customWidth="1"/>
    <col min="5" max="5" width="15.5" style="40" hidden="1" customWidth="1"/>
    <col min="6" max="6" width="15" style="40" hidden="1" customWidth="1"/>
    <col min="7" max="7" width="16.6640625" style="40" hidden="1" customWidth="1"/>
    <col min="8" max="8" width="13.83203125" style="40" hidden="1" customWidth="1"/>
    <col min="9" max="9" width="9.5" style="40" hidden="1" customWidth="1"/>
    <col min="10" max="10" width="14.6640625" style="40" hidden="1" customWidth="1"/>
    <col min="11" max="11" width="13.33203125" style="40" hidden="1" customWidth="1"/>
    <col min="12" max="12" width="13.5" style="40" hidden="1" customWidth="1"/>
    <col min="13" max="13" width="12.1640625" style="40" hidden="1" customWidth="1"/>
    <col min="14" max="14" width="10.5" style="40" hidden="1" customWidth="1"/>
    <col min="15" max="26" width="12.83203125" style="40" hidden="1" customWidth="1"/>
    <col min="27" max="27" width="13.83203125" style="40" customWidth="1"/>
    <col min="28" max="29" width="15" style="40" customWidth="1"/>
    <col min="30" max="37" width="12.83203125" style="40" customWidth="1"/>
    <col min="38" max="38" width="16.5" style="42" customWidth="1"/>
    <col min="39" max="122" width="8.83203125" customWidth="1"/>
  </cols>
  <sheetData>
    <row r="1" spans="1:122" ht="11.45" customHeight="1" x14ac:dyDescent="0.2">
      <c r="D1"/>
      <c r="E1"/>
      <c r="M1"/>
      <c r="N1"/>
      <c r="O1"/>
      <c r="P1"/>
      <c r="Q1"/>
      <c r="R1"/>
      <c r="S1"/>
      <c r="T1"/>
      <c r="U1"/>
      <c r="V1"/>
      <c r="W1"/>
      <c r="X1"/>
      <c r="Y1"/>
      <c r="Z1"/>
      <c r="AA1"/>
      <c r="AB1"/>
      <c r="AC1"/>
      <c r="AD1"/>
      <c r="AE1"/>
      <c r="AF1"/>
      <c r="AG1"/>
      <c r="AH1"/>
      <c r="AI1"/>
      <c r="AJ1"/>
      <c r="AK1"/>
      <c r="AL1" s="44"/>
    </row>
    <row r="2" spans="1:122" x14ac:dyDescent="0.2">
      <c r="D2"/>
      <c r="E2"/>
      <c r="M2"/>
      <c r="O2"/>
      <c r="P2"/>
      <c r="Q2"/>
      <c r="R2"/>
      <c r="S2"/>
      <c r="T2"/>
      <c r="U2"/>
      <c r="V2"/>
      <c r="W2"/>
      <c r="X2"/>
      <c r="Y2"/>
      <c r="Z2"/>
      <c r="AA2"/>
      <c r="AB2"/>
      <c r="AC2"/>
      <c r="AD2"/>
      <c r="AE2"/>
      <c r="AF2"/>
      <c r="AG2" s="141" t="s">
        <v>207</v>
      </c>
      <c r="AH2"/>
      <c r="AI2"/>
      <c r="AJ2"/>
      <c r="AK2"/>
      <c r="AL2"/>
    </row>
    <row r="3" spans="1:122" s="1" customFormat="1" ht="18" customHeight="1" x14ac:dyDescent="0.2">
      <c r="A3" s="13"/>
      <c r="B3" s="13"/>
      <c r="C3" s="13"/>
      <c r="E3" s="119"/>
      <c r="F3" s="39"/>
      <c r="G3" s="39"/>
      <c r="H3" s="39"/>
      <c r="I3" s="39"/>
      <c r="J3" s="39"/>
      <c r="K3" s="39"/>
      <c r="L3" s="39"/>
      <c r="AG3" s="57" t="s">
        <v>462</v>
      </c>
    </row>
    <row r="4" spans="1:122" s="1" customFormat="1" ht="22.9" customHeight="1" x14ac:dyDescent="0.2">
      <c r="A4" s="13"/>
      <c r="B4" s="13"/>
      <c r="C4" s="13"/>
      <c r="F4" s="39"/>
      <c r="G4" s="39"/>
      <c r="H4" s="39"/>
      <c r="I4" s="39"/>
      <c r="J4" s="39"/>
      <c r="K4" s="39"/>
      <c r="L4" s="39"/>
      <c r="O4" s="119"/>
      <c r="P4" s="119"/>
      <c r="Q4" s="119"/>
      <c r="R4" s="119"/>
      <c r="S4" s="119"/>
      <c r="T4" s="119"/>
      <c r="U4" s="119"/>
      <c r="V4" s="119"/>
      <c r="W4" s="119"/>
      <c r="X4" s="119"/>
      <c r="Y4" s="119"/>
      <c r="Z4" s="119"/>
      <c r="AA4" s="119"/>
      <c r="AB4" s="119"/>
      <c r="AC4" s="119"/>
      <c r="AD4" s="119"/>
      <c r="AE4" s="119"/>
      <c r="AF4" s="119"/>
      <c r="AG4" s="442" t="s">
        <v>473</v>
      </c>
      <c r="AH4" s="442"/>
      <c r="AI4" s="119"/>
      <c r="AJ4" s="119"/>
      <c r="AK4" s="119"/>
      <c r="AL4" s="119"/>
    </row>
    <row r="5" spans="1:122" s="1" customFormat="1" ht="25.35" customHeight="1" x14ac:dyDescent="0.2">
      <c r="A5" s="421" t="s">
        <v>441</v>
      </c>
      <c r="B5" s="421"/>
      <c r="C5" s="421"/>
      <c r="D5" s="421"/>
      <c r="E5" s="421"/>
      <c r="F5" s="421"/>
      <c r="G5" s="421"/>
      <c r="H5" s="421"/>
      <c r="I5" s="421"/>
      <c r="J5" s="421"/>
      <c r="K5" s="421"/>
      <c r="L5" s="421"/>
      <c r="M5" s="116"/>
      <c r="N5" s="414"/>
      <c r="O5" s="414"/>
      <c r="P5" s="216"/>
      <c r="Q5" s="216"/>
      <c r="R5" s="216"/>
      <c r="S5" s="216"/>
      <c r="T5" s="216"/>
      <c r="U5" s="216"/>
      <c r="V5" s="216"/>
      <c r="W5" s="216"/>
      <c r="X5" s="216"/>
      <c r="Y5" s="216"/>
      <c r="Z5" s="216"/>
      <c r="AA5" s="216"/>
      <c r="AB5" s="216"/>
      <c r="AC5" s="216"/>
      <c r="AD5" s="216"/>
      <c r="AE5" s="216"/>
      <c r="AF5" s="216"/>
      <c r="AG5" s="216"/>
      <c r="AH5" s="216"/>
      <c r="AI5" s="216"/>
      <c r="AJ5" s="216"/>
      <c r="AK5" s="216"/>
    </row>
    <row r="6" spans="1:122" s="1" customFormat="1" ht="18.75" x14ac:dyDescent="0.3">
      <c r="A6" s="43"/>
      <c r="B6" s="18"/>
      <c r="C6" s="18"/>
      <c r="D6" s="73">
        <v>1854100000</v>
      </c>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row>
    <row r="7" spans="1:122" s="1" customFormat="1" ht="14.45" customHeight="1" thickBot="1" x14ac:dyDescent="0.35">
      <c r="A7" s="43"/>
      <c r="B7" s="18"/>
      <c r="C7" s="18"/>
      <c r="D7" s="74" t="s">
        <v>223</v>
      </c>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60"/>
    </row>
    <row r="8" spans="1:122" s="24" customFormat="1" ht="21.75" customHeight="1" x14ac:dyDescent="0.25">
      <c r="A8" s="424" t="s">
        <v>224</v>
      </c>
      <c r="B8" s="424" t="s">
        <v>225</v>
      </c>
      <c r="C8" s="424" t="s">
        <v>226</v>
      </c>
      <c r="D8" s="435" t="s">
        <v>227</v>
      </c>
      <c r="E8" s="415" t="s">
        <v>303</v>
      </c>
      <c r="F8" s="416"/>
      <c r="G8" s="416"/>
      <c r="H8" s="416"/>
      <c r="I8" s="416"/>
      <c r="J8" s="416"/>
      <c r="K8" s="416"/>
      <c r="L8" s="416"/>
      <c r="M8" s="416"/>
      <c r="N8" s="416"/>
      <c r="O8" s="437"/>
      <c r="P8" s="415" t="s">
        <v>386</v>
      </c>
      <c r="Q8" s="416"/>
      <c r="R8" s="416"/>
      <c r="S8" s="416"/>
      <c r="T8" s="416"/>
      <c r="U8" s="416"/>
      <c r="V8" s="416"/>
      <c r="W8" s="416"/>
      <c r="X8" s="416"/>
      <c r="Y8" s="416"/>
      <c r="Z8" s="417"/>
      <c r="AA8" s="443" t="s">
        <v>303</v>
      </c>
      <c r="AB8" s="416"/>
      <c r="AC8" s="416"/>
      <c r="AD8" s="416"/>
      <c r="AE8" s="416"/>
      <c r="AF8" s="416"/>
      <c r="AG8" s="416"/>
      <c r="AH8" s="416"/>
      <c r="AI8" s="416"/>
      <c r="AJ8" s="416"/>
      <c r="AK8" s="417"/>
      <c r="AL8" s="422" t="s">
        <v>54</v>
      </c>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row>
    <row r="9" spans="1:122" s="24" customFormat="1" ht="16.5" customHeight="1" x14ac:dyDescent="0.2">
      <c r="A9" s="425"/>
      <c r="B9" s="425"/>
      <c r="C9" s="425"/>
      <c r="D9" s="435"/>
      <c r="E9" s="418" t="s">
        <v>52</v>
      </c>
      <c r="F9" s="419"/>
      <c r="G9" s="419"/>
      <c r="H9" s="419"/>
      <c r="I9" s="419"/>
      <c r="J9" s="419" t="s">
        <v>53</v>
      </c>
      <c r="K9" s="419"/>
      <c r="L9" s="419"/>
      <c r="M9" s="419"/>
      <c r="N9" s="419"/>
      <c r="O9" s="438"/>
      <c r="P9" s="418" t="s">
        <v>52</v>
      </c>
      <c r="Q9" s="419"/>
      <c r="R9" s="419"/>
      <c r="S9" s="419"/>
      <c r="T9" s="419"/>
      <c r="U9" s="419" t="s">
        <v>53</v>
      </c>
      <c r="V9" s="419"/>
      <c r="W9" s="419"/>
      <c r="X9" s="419"/>
      <c r="Y9" s="419"/>
      <c r="Z9" s="420"/>
      <c r="AA9" s="444" t="s">
        <v>52</v>
      </c>
      <c r="AB9" s="419"/>
      <c r="AC9" s="419"/>
      <c r="AD9" s="419"/>
      <c r="AE9" s="419"/>
      <c r="AF9" s="419" t="s">
        <v>53</v>
      </c>
      <c r="AG9" s="419"/>
      <c r="AH9" s="419"/>
      <c r="AI9" s="419"/>
      <c r="AJ9" s="419"/>
      <c r="AK9" s="420"/>
      <c r="AL9" s="42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row>
    <row r="10" spans="1:122" s="24" customFormat="1" ht="20.25" customHeight="1" x14ac:dyDescent="0.2">
      <c r="A10" s="425"/>
      <c r="B10" s="425"/>
      <c r="C10" s="425"/>
      <c r="D10" s="435"/>
      <c r="E10" s="418" t="s">
        <v>214</v>
      </c>
      <c r="F10" s="427" t="s">
        <v>55</v>
      </c>
      <c r="G10" s="430" t="s">
        <v>56</v>
      </c>
      <c r="H10" s="430"/>
      <c r="I10" s="433" t="s">
        <v>57</v>
      </c>
      <c r="J10" s="419" t="s">
        <v>214</v>
      </c>
      <c r="K10" s="430" t="s">
        <v>304</v>
      </c>
      <c r="L10" s="427" t="s">
        <v>55</v>
      </c>
      <c r="M10" s="430" t="s">
        <v>56</v>
      </c>
      <c r="N10" s="430"/>
      <c r="O10" s="431" t="s">
        <v>57</v>
      </c>
      <c r="P10" s="418" t="s">
        <v>214</v>
      </c>
      <c r="Q10" s="427" t="s">
        <v>55</v>
      </c>
      <c r="R10" s="430" t="s">
        <v>56</v>
      </c>
      <c r="S10" s="430"/>
      <c r="T10" s="433" t="s">
        <v>57</v>
      </c>
      <c r="U10" s="419" t="s">
        <v>214</v>
      </c>
      <c r="V10" s="430" t="s">
        <v>304</v>
      </c>
      <c r="W10" s="427" t="s">
        <v>55</v>
      </c>
      <c r="X10" s="430" t="s">
        <v>56</v>
      </c>
      <c r="Y10" s="430"/>
      <c r="Z10" s="440" t="s">
        <v>57</v>
      </c>
      <c r="AA10" s="444" t="s">
        <v>214</v>
      </c>
      <c r="AB10" s="427" t="s">
        <v>55</v>
      </c>
      <c r="AC10" s="430" t="s">
        <v>56</v>
      </c>
      <c r="AD10" s="430"/>
      <c r="AE10" s="433" t="s">
        <v>57</v>
      </c>
      <c r="AF10" s="419" t="s">
        <v>214</v>
      </c>
      <c r="AG10" s="430" t="s">
        <v>304</v>
      </c>
      <c r="AH10" s="427" t="s">
        <v>55</v>
      </c>
      <c r="AI10" s="430" t="s">
        <v>56</v>
      </c>
      <c r="AJ10" s="430"/>
      <c r="AK10" s="440" t="s">
        <v>57</v>
      </c>
      <c r="AL10" s="42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row>
    <row r="11" spans="1:122" s="24" customFormat="1" ht="45.75" thickBot="1" x14ac:dyDescent="0.25">
      <c r="A11" s="425"/>
      <c r="B11" s="425"/>
      <c r="C11" s="425"/>
      <c r="D11" s="436"/>
      <c r="E11" s="426"/>
      <c r="F11" s="428"/>
      <c r="G11" s="142" t="s">
        <v>58</v>
      </c>
      <c r="H11" s="142" t="s">
        <v>59</v>
      </c>
      <c r="I11" s="434"/>
      <c r="J11" s="429"/>
      <c r="K11" s="439"/>
      <c r="L11" s="428"/>
      <c r="M11" s="142" t="s">
        <v>58</v>
      </c>
      <c r="N11" s="144" t="s">
        <v>59</v>
      </c>
      <c r="O11" s="432"/>
      <c r="P11" s="426"/>
      <c r="Q11" s="428"/>
      <c r="R11" s="142" t="s">
        <v>58</v>
      </c>
      <c r="S11" s="142" t="s">
        <v>59</v>
      </c>
      <c r="T11" s="434"/>
      <c r="U11" s="429"/>
      <c r="V11" s="439"/>
      <c r="W11" s="428"/>
      <c r="X11" s="142" t="s">
        <v>58</v>
      </c>
      <c r="Y11" s="144" t="s">
        <v>59</v>
      </c>
      <c r="Z11" s="441"/>
      <c r="AA11" s="445"/>
      <c r="AB11" s="428"/>
      <c r="AC11" s="142" t="s">
        <v>58</v>
      </c>
      <c r="AD11" s="142" t="s">
        <v>59</v>
      </c>
      <c r="AE11" s="434"/>
      <c r="AF11" s="429"/>
      <c r="AG11" s="439"/>
      <c r="AH11" s="428"/>
      <c r="AI11" s="142" t="s">
        <v>58</v>
      </c>
      <c r="AJ11" s="144" t="s">
        <v>59</v>
      </c>
      <c r="AK11" s="441"/>
      <c r="AL11" s="42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row>
    <row r="12" spans="1:122" s="56" customFormat="1" ht="25.5" x14ac:dyDescent="0.2">
      <c r="A12" s="145" t="s">
        <v>187</v>
      </c>
      <c r="B12" s="146"/>
      <c r="C12" s="146"/>
      <c r="D12" s="300" t="s">
        <v>96</v>
      </c>
      <c r="E12" s="230">
        <f t="shared" ref="E12:O12" si="0">SUM(E13)</f>
        <v>44817718</v>
      </c>
      <c r="F12" s="147">
        <f t="shared" si="0"/>
        <v>44817718</v>
      </c>
      <c r="G12" s="147">
        <f t="shared" si="0"/>
        <v>19685737</v>
      </c>
      <c r="H12" s="147">
        <f t="shared" si="0"/>
        <v>1718196</v>
      </c>
      <c r="I12" s="147">
        <f t="shared" si="0"/>
        <v>0</v>
      </c>
      <c r="J12" s="147">
        <f t="shared" si="0"/>
        <v>0</v>
      </c>
      <c r="K12" s="147">
        <f t="shared" si="0"/>
        <v>0</v>
      </c>
      <c r="L12" s="147">
        <f t="shared" si="0"/>
        <v>0</v>
      </c>
      <c r="M12" s="147">
        <f t="shared" si="0"/>
        <v>0</v>
      </c>
      <c r="N12" s="147">
        <f t="shared" si="0"/>
        <v>0</v>
      </c>
      <c r="O12" s="231">
        <f t="shared" si="0"/>
        <v>0</v>
      </c>
      <c r="P12" s="230">
        <f t="shared" ref="P12:T12" si="1">SUM(P13)</f>
        <v>0</v>
      </c>
      <c r="Q12" s="147">
        <f t="shared" si="1"/>
        <v>0</v>
      </c>
      <c r="R12" s="147">
        <f t="shared" si="1"/>
        <v>0</v>
      </c>
      <c r="S12" s="147">
        <f t="shared" si="1"/>
        <v>0</v>
      </c>
      <c r="T12" s="147">
        <f t="shared" si="1"/>
        <v>0</v>
      </c>
      <c r="U12" s="147">
        <f t="shared" ref="U12:AK12" si="2">SUM(U13)</f>
        <v>0</v>
      </c>
      <c r="V12" s="147">
        <f t="shared" si="2"/>
        <v>0</v>
      </c>
      <c r="W12" s="147">
        <f t="shared" si="2"/>
        <v>0</v>
      </c>
      <c r="X12" s="147">
        <f t="shared" si="2"/>
        <v>0</v>
      </c>
      <c r="Y12" s="147">
        <f t="shared" si="2"/>
        <v>0</v>
      </c>
      <c r="Z12" s="231">
        <f t="shared" si="2"/>
        <v>0</v>
      </c>
      <c r="AA12" s="225">
        <f t="shared" si="2"/>
        <v>44817718</v>
      </c>
      <c r="AB12" s="147">
        <f t="shared" si="2"/>
        <v>44817718</v>
      </c>
      <c r="AC12" s="147">
        <f t="shared" si="2"/>
        <v>19685737</v>
      </c>
      <c r="AD12" s="147">
        <f t="shared" si="2"/>
        <v>1718196</v>
      </c>
      <c r="AE12" s="147">
        <f t="shared" si="2"/>
        <v>0</v>
      </c>
      <c r="AF12" s="147">
        <f t="shared" si="2"/>
        <v>0</v>
      </c>
      <c r="AG12" s="147">
        <f t="shared" si="2"/>
        <v>0</v>
      </c>
      <c r="AH12" s="147">
        <f t="shared" si="2"/>
        <v>0</v>
      </c>
      <c r="AI12" s="147">
        <f t="shared" si="2"/>
        <v>0</v>
      </c>
      <c r="AJ12" s="147">
        <f t="shared" si="2"/>
        <v>0</v>
      </c>
      <c r="AK12" s="147">
        <f t="shared" si="2"/>
        <v>0</v>
      </c>
      <c r="AL12" s="143">
        <f t="shared" ref="AL12" si="3">SUM(AL13)</f>
        <v>44817718</v>
      </c>
    </row>
    <row r="13" spans="1:122" s="55" customFormat="1" ht="25.5" x14ac:dyDescent="0.2">
      <c r="A13" s="20" t="s">
        <v>188</v>
      </c>
      <c r="B13" s="21"/>
      <c r="C13" s="21"/>
      <c r="D13" s="301" t="s">
        <v>96</v>
      </c>
      <c r="E13" s="232">
        <f t="shared" ref="E13:AL13" si="4">SUM(E14:E24)</f>
        <v>44817718</v>
      </c>
      <c r="F13" s="49">
        <f t="shared" si="4"/>
        <v>44817718</v>
      </c>
      <c r="G13" s="49">
        <f t="shared" si="4"/>
        <v>19685737</v>
      </c>
      <c r="H13" s="49">
        <f t="shared" si="4"/>
        <v>1718196</v>
      </c>
      <c r="I13" s="49">
        <f t="shared" si="4"/>
        <v>0</v>
      </c>
      <c r="J13" s="49">
        <f t="shared" si="4"/>
        <v>0</v>
      </c>
      <c r="K13" s="49">
        <f t="shared" si="4"/>
        <v>0</v>
      </c>
      <c r="L13" s="49">
        <f t="shared" si="4"/>
        <v>0</v>
      </c>
      <c r="M13" s="49">
        <f t="shared" si="4"/>
        <v>0</v>
      </c>
      <c r="N13" s="49">
        <f t="shared" si="4"/>
        <v>0</v>
      </c>
      <c r="O13" s="233">
        <f t="shared" si="4"/>
        <v>0</v>
      </c>
      <c r="P13" s="232">
        <f t="shared" si="4"/>
        <v>0</v>
      </c>
      <c r="Q13" s="49">
        <f t="shared" si="4"/>
        <v>0</v>
      </c>
      <c r="R13" s="49">
        <f t="shared" si="4"/>
        <v>0</v>
      </c>
      <c r="S13" s="49">
        <f t="shared" si="4"/>
        <v>0</v>
      </c>
      <c r="T13" s="49">
        <f t="shared" si="4"/>
        <v>0</v>
      </c>
      <c r="U13" s="49">
        <f t="shared" si="4"/>
        <v>0</v>
      </c>
      <c r="V13" s="49">
        <f t="shared" si="4"/>
        <v>0</v>
      </c>
      <c r="W13" s="49">
        <f t="shared" si="4"/>
        <v>0</v>
      </c>
      <c r="X13" s="49">
        <f t="shared" si="4"/>
        <v>0</v>
      </c>
      <c r="Y13" s="49">
        <f t="shared" si="4"/>
        <v>0</v>
      </c>
      <c r="Z13" s="233">
        <f t="shared" si="4"/>
        <v>0</v>
      </c>
      <c r="AA13" s="226">
        <f t="shared" si="4"/>
        <v>44817718</v>
      </c>
      <c r="AB13" s="49">
        <f t="shared" si="4"/>
        <v>44817718</v>
      </c>
      <c r="AC13" s="49">
        <f t="shared" si="4"/>
        <v>19685737</v>
      </c>
      <c r="AD13" s="49">
        <f t="shared" si="4"/>
        <v>1718196</v>
      </c>
      <c r="AE13" s="49">
        <f t="shared" si="4"/>
        <v>0</v>
      </c>
      <c r="AF13" s="49">
        <f t="shared" si="4"/>
        <v>0</v>
      </c>
      <c r="AG13" s="49">
        <f t="shared" si="4"/>
        <v>0</v>
      </c>
      <c r="AH13" s="49">
        <f t="shared" si="4"/>
        <v>0</v>
      </c>
      <c r="AI13" s="49">
        <f t="shared" si="4"/>
        <v>0</v>
      </c>
      <c r="AJ13" s="49">
        <f t="shared" si="4"/>
        <v>0</v>
      </c>
      <c r="AK13" s="49">
        <f t="shared" si="4"/>
        <v>0</v>
      </c>
      <c r="AL13" s="118">
        <f t="shared" si="4"/>
        <v>44817718</v>
      </c>
    </row>
    <row r="14" spans="1:122" s="41" customFormat="1" ht="16.899999999999999" customHeight="1" x14ac:dyDescent="0.2">
      <c r="A14" s="79" t="s">
        <v>189</v>
      </c>
      <c r="B14" s="62" t="s">
        <v>142</v>
      </c>
      <c r="C14" s="62" t="s">
        <v>60</v>
      </c>
      <c r="D14" s="302" t="s">
        <v>271</v>
      </c>
      <c r="E14" s="234">
        <f>SUM(F14)</f>
        <v>26718419</v>
      </c>
      <c r="F14" s="217">
        <v>26718419</v>
      </c>
      <c r="G14" s="217">
        <v>19685737</v>
      </c>
      <c r="H14" s="217">
        <v>1553020</v>
      </c>
      <c r="I14" s="217"/>
      <c r="J14" s="121">
        <f t="shared" ref="J14" si="5">SUM(L14+O14)</f>
        <v>0</v>
      </c>
      <c r="K14" s="217"/>
      <c r="L14" s="217"/>
      <c r="M14" s="217"/>
      <c r="N14" s="217"/>
      <c r="O14" s="235"/>
      <c r="P14" s="234">
        <f>SUM(Q14)</f>
        <v>0</v>
      </c>
      <c r="Q14" s="217"/>
      <c r="R14" s="217"/>
      <c r="S14" s="217"/>
      <c r="T14" s="217"/>
      <c r="U14" s="121">
        <f t="shared" ref="U14:U23" si="6">SUM(W14+Z14)</f>
        <v>0</v>
      </c>
      <c r="V14" s="217"/>
      <c r="W14" s="217"/>
      <c r="X14" s="217"/>
      <c r="Y14" s="217"/>
      <c r="Z14" s="235"/>
      <c r="AA14" s="227">
        <f>SUM(E14+P14)</f>
        <v>26718419</v>
      </c>
      <c r="AB14" s="217">
        <f t="shared" ref="AB14:AK14" si="7">SUM(F14+Q14)</f>
        <v>26718419</v>
      </c>
      <c r="AC14" s="217">
        <f t="shared" si="7"/>
        <v>19685737</v>
      </c>
      <c r="AD14" s="217">
        <f t="shared" si="7"/>
        <v>1553020</v>
      </c>
      <c r="AE14" s="217">
        <f t="shared" si="7"/>
        <v>0</v>
      </c>
      <c r="AF14" s="217">
        <f t="shared" si="7"/>
        <v>0</v>
      </c>
      <c r="AG14" s="217">
        <f t="shared" si="7"/>
        <v>0</v>
      </c>
      <c r="AH14" s="217">
        <f t="shared" si="7"/>
        <v>0</v>
      </c>
      <c r="AI14" s="217">
        <f t="shared" si="7"/>
        <v>0</v>
      </c>
      <c r="AJ14" s="217">
        <f t="shared" si="7"/>
        <v>0</v>
      </c>
      <c r="AK14" s="217">
        <f t="shared" si="7"/>
        <v>0</v>
      </c>
      <c r="AL14" s="89">
        <f>SUM(AA14+AF14)</f>
        <v>26718419</v>
      </c>
    </row>
    <row r="15" spans="1:122" s="41" customFormat="1" x14ac:dyDescent="0.2">
      <c r="A15" s="79" t="s">
        <v>190</v>
      </c>
      <c r="B15" s="62" t="s">
        <v>94</v>
      </c>
      <c r="C15" s="62" t="s">
        <v>77</v>
      </c>
      <c r="D15" s="303" t="s">
        <v>170</v>
      </c>
      <c r="E15" s="234">
        <f t="shared" ref="E15:E24" si="8">SUM(F15)</f>
        <v>180000</v>
      </c>
      <c r="F15" s="218">
        <v>180000</v>
      </c>
      <c r="G15" s="218"/>
      <c r="H15" s="218"/>
      <c r="I15" s="218"/>
      <c r="J15" s="121">
        <f>SUM(L15+O15)</f>
        <v>0</v>
      </c>
      <c r="K15" s="218"/>
      <c r="L15" s="218"/>
      <c r="M15" s="218"/>
      <c r="N15" s="218"/>
      <c r="O15" s="236"/>
      <c r="P15" s="234">
        <f t="shared" ref="P15:P24" si="9">SUM(Q15)</f>
        <v>0</v>
      </c>
      <c r="Q15" s="218"/>
      <c r="R15" s="218"/>
      <c r="S15" s="218"/>
      <c r="T15" s="218"/>
      <c r="U15" s="121">
        <f>SUM(W15+Z15)</f>
        <v>0</v>
      </c>
      <c r="V15" s="218"/>
      <c r="W15" s="218"/>
      <c r="X15" s="218"/>
      <c r="Y15" s="218"/>
      <c r="Z15" s="236"/>
      <c r="AA15" s="227">
        <f t="shared" ref="AA15:AA24" si="10">SUM(E15+P15)</f>
        <v>180000</v>
      </c>
      <c r="AB15" s="217">
        <f t="shared" ref="AB15:AB24" si="11">SUM(F15+Q15)</f>
        <v>180000</v>
      </c>
      <c r="AC15" s="217">
        <f t="shared" ref="AC15:AC24" si="12">SUM(G15+R15)</f>
        <v>0</v>
      </c>
      <c r="AD15" s="217">
        <f t="shared" ref="AD15:AD24" si="13">SUM(H15+S15)</f>
        <v>0</v>
      </c>
      <c r="AE15" s="217">
        <f t="shared" ref="AE15:AE24" si="14">SUM(I15+T15)</f>
        <v>0</v>
      </c>
      <c r="AF15" s="217">
        <f t="shared" ref="AF15:AF24" si="15">SUM(J15+U15)</f>
        <v>0</v>
      </c>
      <c r="AG15" s="217">
        <f t="shared" ref="AG15:AG24" si="16">SUM(K15+V15)</f>
        <v>0</v>
      </c>
      <c r="AH15" s="217">
        <f t="shared" ref="AH15:AH24" si="17">SUM(L15+W15)</f>
        <v>0</v>
      </c>
      <c r="AI15" s="217">
        <f t="shared" ref="AI15:AI24" si="18">SUM(M15+X15)</f>
        <v>0</v>
      </c>
      <c r="AJ15" s="217">
        <f t="shared" ref="AJ15:AJ24" si="19">SUM(N15+Y15)</f>
        <v>0</v>
      </c>
      <c r="AK15" s="217">
        <f t="shared" ref="AK15:AK24" si="20">SUM(O15+Z15)</f>
        <v>0</v>
      </c>
      <c r="AL15" s="89">
        <f t="shared" ref="AL15:AL24" si="21">SUM(AA15+AF15)</f>
        <v>180000</v>
      </c>
    </row>
    <row r="16" spans="1:122" s="41" customFormat="1" x14ac:dyDescent="0.2">
      <c r="A16" s="79" t="s">
        <v>191</v>
      </c>
      <c r="B16" s="62" t="s">
        <v>98</v>
      </c>
      <c r="C16" s="62" t="s">
        <v>74</v>
      </c>
      <c r="D16" s="304" t="s">
        <v>97</v>
      </c>
      <c r="E16" s="234">
        <f t="shared" si="8"/>
        <v>10940000</v>
      </c>
      <c r="F16" s="219">
        <v>10940000</v>
      </c>
      <c r="G16" s="219"/>
      <c r="H16" s="219"/>
      <c r="I16" s="219"/>
      <c r="J16" s="121">
        <f t="shared" ref="J16:J23" si="22">SUM(L16+O16)</f>
        <v>0</v>
      </c>
      <c r="K16" s="219"/>
      <c r="L16" s="219"/>
      <c r="M16" s="219"/>
      <c r="N16" s="219"/>
      <c r="O16" s="237"/>
      <c r="P16" s="234">
        <f t="shared" si="9"/>
        <v>0</v>
      </c>
      <c r="Q16" s="219"/>
      <c r="R16" s="219"/>
      <c r="S16" s="219"/>
      <c r="T16" s="219"/>
      <c r="U16" s="121">
        <f t="shared" si="6"/>
        <v>0</v>
      </c>
      <c r="V16" s="219"/>
      <c r="W16" s="219"/>
      <c r="X16" s="219"/>
      <c r="Y16" s="219"/>
      <c r="Z16" s="237"/>
      <c r="AA16" s="227">
        <f t="shared" si="10"/>
        <v>10940000</v>
      </c>
      <c r="AB16" s="217">
        <f t="shared" si="11"/>
        <v>10940000</v>
      </c>
      <c r="AC16" s="217">
        <f t="shared" si="12"/>
        <v>0</v>
      </c>
      <c r="AD16" s="217">
        <f t="shared" si="13"/>
        <v>0</v>
      </c>
      <c r="AE16" s="217">
        <f t="shared" si="14"/>
        <v>0</v>
      </c>
      <c r="AF16" s="217">
        <f t="shared" si="15"/>
        <v>0</v>
      </c>
      <c r="AG16" s="217">
        <f t="shared" si="16"/>
        <v>0</v>
      </c>
      <c r="AH16" s="217">
        <f t="shared" si="17"/>
        <v>0</v>
      </c>
      <c r="AI16" s="217">
        <f t="shared" si="18"/>
        <v>0</v>
      </c>
      <c r="AJ16" s="217">
        <f t="shared" si="19"/>
        <v>0</v>
      </c>
      <c r="AK16" s="217">
        <f t="shared" si="20"/>
        <v>0</v>
      </c>
      <c r="AL16" s="89">
        <f t="shared" si="21"/>
        <v>10940000</v>
      </c>
    </row>
    <row r="17" spans="1:38" s="47" customFormat="1" ht="13.15" customHeight="1" x14ac:dyDescent="0.2">
      <c r="A17" s="79" t="s">
        <v>192</v>
      </c>
      <c r="B17" s="62" t="s">
        <v>40</v>
      </c>
      <c r="C17" s="62" t="s">
        <v>75</v>
      </c>
      <c r="D17" s="305" t="s">
        <v>178</v>
      </c>
      <c r="E17" s="234">
        <f t="shared" si="8"/>
        <v>4165000</v>
      </c>
      <c r="F17" s="218">
        <v>4165000</v>
      </c>
      <c r="G17" s="218"/>
      <c r="H17" s="218"/>
      <c r="I17" s="218"/>
      <c r="J17" s="121">
        <f t="shared" si="22"/>
        <v>0</v>
      </c>
      <c r="K17" s="218"/>
      <c r="L17" s="218"/>
      <c r="M17" s="218"/>
      <c r="N17" s="218"/>
      <c r="O17" s="236"/>
      <c r="P17" s="234">
        <f t="shared" si="9"/>
        <v>0</v>
      </c>
      <c r="Q17" s="218"/>
      <c r="R17" s="218"/>
      <c r="S17" s="218"/>
      <c r="T17" s="218"/>
      <c r="U17" s="121">
        <f t="shared" si="6"/>
        <v>0</v>
      </c>
      <c r="V17" s="218"/>
      <c r="W17" s="218"/>
      <c r="X17" s="218"/>
      <c r="Y17" s="218"/>
      <c r="Z17" s="236"/>
      <c r="AA17" s="227">
        <f t="shared" si="10"/>
        <v>4165000</v>
      </c>
      <c r="AB17" s="217">
        <f t="shared" si="11"/>
        <v>4165000</v>
      </c>
      <c r="AC17" s="217">
        <f t="shared" si="12"/>
        <v>0</v>
      </c>
      <c r="AD17" s="217">
        <f t="shared" si="13"/>
        <v>0</v>
      </c>
      <c r="AE17" s="217">
        <f t="shared" si="14"/>
        <v>0</v>
      </c>
      <c r="AF17" s="217">
        <f t="shared" si="15"/>
        <v>0</v>
      </c>
      <c r="AG17" s="217">
        <f t="shared" si="16"/>
        <v>0</v>
      </c>
      <c r="AH17" s="217">
        <f t="shared" si="17"/>
        <v>0</v>
      </c>
      <c r="AI17" s="217">
        <f t="shared" si="18"/>
        <v>0</v>
      </c>
      <c r="AJ17" s="217">
        <f t="shared" si="19"/>
        <v>0</v>
      </c>
      <c r="AK17" s="217">
        <f t="shared" si="20"/>
        <v>0</v>
      </c>
      <c r="AL17" s="89">
        <f t="shared" si="21"/>
        <v>4165000</v>
      </c>
    </row>
    <row r="18" spans="1:38" s="41" customFormat="1" x14ac:dyDescent="0.2">
      <c r="A18" s="79" t="s">
        <v>193</v>
      </c>
      <c r="B18" s="62" t="s">
        <v>184</v>
      </c>
      <c r="C18" s="62" t="s">
        <v>293</v>
      </c>
      <c r="D18" s="305" t="s">
        <v>186</v>
      </c>
      <c r="E18" s="234">
        <f t="shared" si="8"/>
        <v>1600000</v>
      </c>
      <c r="F18" s="218">
        <v>1600000</v>
      </c>
      <c r="G18" s="218"/>
      <c r="H18" s="218"/>
      <c r="I18" s="218"/>
      <c r="J18" s="121">
        <f t="shared" si="22"/>
        <v>0</v>
      </c>
      <c r="K18" s="124"/>
      <c r="L18" s="124"/>
      <c r="M18" s="218"/>
      <c r="N18" s="218"/>
      <c r="O18" s="236"/>
      <c r="P18" s="234">
        <f t="shared" si="9"/>
        <v>0</v>
      </c>
      <c r="Q18" s="218"/>
      <c r="R18" s="218"/>
      <c r="S18" s="218"/>
      <c r="T18" s="218"/>
      <c r="U18" s="121">
        <f t="shared" si="6"/>
        <v>0</v>
      </c>
      <c r="V18" s="218"/>
      <c r="W18" s="218"/>
      <c r="X18" s="218"/>
      <c r="Y18" s="218"/>
      <c r="Z18" s="236"/>
      <c r="AA18" s="227">
        <f t="shared" si="10"/>
        <v>1600000</v>
      </c>
      <c r="AB18" s="217">
        <f t="shared" si="11"/>
        <v>1600000</v>
      </c>
      <c r="AC18" s="217">
        <f t="shared" si="12"/>
        <v>0</v>
      </c>
      <c r="AD18" s="217">
        <f t="shared" si="13"/>
        <v>0</v>
      </c>
      <c r="AE18" s="217">
        <f t="shared" si="14"/>
        <v>0</v>
      </c>
      <c r="AF18" s="217">
        <f t="shared" si="15"/>
        <v>0</v>
      </c>
      <c r="AG18" s="217">
        <f t="shared" si="16"/>
        <v>0</v>
      </c>
      <c r="AH18" s="217">
        <f t="shared" si="17"/>
        <v>0</v>
      </c>
      <c r="AI18" s="217">
        <f t="shared" si="18"/>
        <v>0</v>
      </c>
      <c r="AJ18" s="217">
        <f t="shared" si="19"/>
        <v>0</v>
      </c>
      <c r="AK18" s="217">
        <f t="shared" si="20"/>
        <v>0</v>
      </c>
      <c r="AL18" s="89">
        <f t="shared" si="21"/>
        <v>1600000</v>
      </c>
    </row>
    <row r="19" spans="1:38" s="41" customFormat="1" hidden="1" x14ac:dyDescent="0.2">
      <c r="A19" s="61" t="s">
        <v>194</v>
      </c>
      <c r="B19" s="78" t="s">
        <v>100</v>
      </c>
      <c r="C19" s="78" t="s">
        <v>76</v>
      </c>
      <c r="D19" s="304" t="s">
        <v>99</v>
      </c>
      <c r="E19" s="234">
        <f t="shared" si="8"/>
        <v>0</v>
      </c>
      <c r="F19" s="219"/>
      <c r="G19" s="219"/>
      <c r="H19" s="219"/>
      <c r="I19" s="219"/>
      <c r="J19" s="121">
        <f t="shared" si="22"/>
        <v>0</v>
      </c>
      <c r="K19" s="125"/>
      <c r="L19" s="125"/>
      <c r="M19" s="219"/>
      <c r="N19" s="219"/>
      <c r="O19" s="237"/>
      <c r="P19" s="234">
        <f t="shared" si="9"/>
        <v>0</v>
      </c>
      <c r="Q19" s="219"/>
      <c r="R19" s="219"/>
      <c r="S19" s="219"/>
      <c r="T19" s="219"/>
      <c r="U19" s="121">
        <f t="shared" si="6"/>
        <v>0</v>
      </c>
      <c r="V19" s="219"/>
      <c r="W19" s="219"/>
      <c r="X19" s="219"/>
      <c r="Y19" s="219"/>
      <c r="Z19" s="237"/>
      <c r="AA19" s="227">
        <f t="shared" si="10"/>
        <v>0</v>
      </c>
      <c r="AB19" s="217">
        <f t="shared" si="11"/>
        <v>0</v>
      </c>
      <c r="AC19" s="217">
        <f t="shared" si="12"/>
        <v>0</v>
      </c>
      <c r="AD19" s="217">
        <f t="shared" si="13"/>
        <v>0</v>
      </c>
      <c r="AE19" s="217">
        <f t="shared" si="14"/>
        <v>0</v>
      </c>
      <c r="AF19" s="217">
        <f t="shared" si="15"/>
        <v>0</v>
      </c>
      <c r="AG19" s="217">
        <f t="shared" si="16"/>
        <v>0</v>
      </c>
      <c r="AH19" s="217">
        <f t="shared" si="17"/>
        <v>0</v>
      </c>
      <c r="AI19" s="217">
        <f t="shared" si="18"/>
        <v>0</v>
      </c>
      <c r="AJ19" s="217">
        <f t="shared" si="19"/>
        <v>0</v>
      </c>
      <c r="AK19" s="217">
        <f t="shared" si="20"/>
        <v>0</v>
      </c>
      <c r="AL19" s="89">
        <f t="shared" si="21"/>
        <v>0</v>
      </c>
    </row>
    <row r="20" spans="1:38" s="41" customFormat="1" x14ac:dyDescent="0.2">
      <c r="A20" s="61" t="s">
        <v>195</v>
      </c>
      <c r="B20" s="78" t="s">
        <v>196</v>
      </c>
      <c r="C20" s="78" t="s">
        <v>62</v>
      </c>
      <c r="D20" s="304" t="s">
        <v>197</v>
      </c>
      <c r="E20" s="234">
        <f t="shared" si="8"/>
        <v>57043</v>
      </c>
      <c r="F20" s="219">
        <v>57043</v>
      </c>
      <c r="G20" s="219"/>
      <c r="H20" s="219"/>
      <c r="I20" s="219"/>
      <c r="J20" s="121">
        <f t="shared" si="22"/>
        <v>0</v>
      </c>
      <c r="K20" s="125"/>
      <c r="L20" s="125"/>
      <c r="M20" s="219"/>
      <c r="N20" s="219"/>
      <c r="O20" s="237"/>
      <c r="P20" s="234">
        <f t="shared" si="9"/>
        <v>0</v>
      </c>
      <c r="Q20" s="219"/>
      <c r="R20" s="219"/>
      <c r="S20" s="219"/>
      <c r="T20" s="219"/>
      <c r="U20" s="121">
        <f t="shared" si="6"/>
        <v>0</v>
      </c>
      <c r="V20" s="125"/>
      <c r="W20" s="125"/>
      <c r="X20" s="219"/>
      <c r="Y20" s="219"/>
      <c r="Z20" s="237"/>
      <c r="AA20" s="227">
        <f t="shared" si="10"/>
        <v>57043</v>
      </c>
      <c r="AB20" s="217">
        <f t="shared" si="11"/>
        <v>57043</v>
      </c>
      <c r="AC20" s="217">
        <f t="shared" si="12"/>
        <v>0</v>
      </c>
      <c r="AD20" s="217">
        <f t="shared" si="13"/>
        <v>0</v>
      </c>
      <c r="AE20" s="217">
        <f t="shared" si="14"/>
        <v>0</v>
      </c>
      <c r="AF20" s="217">
        <f t="shared" si="15"/>
        <v>0</v>
      </c>
      <c r="AG20" s="217">
        <f t="shared" si="16"/>
        <v>0</v>
      </c>
      <c r="AH20" s="217">
        <f t="shared" si="17"/>
        <v>0</v>
      </c>
      <c r="AI20" s="217">
        <f t="shared" si="18"/>
        <v>0</v>
      </c>
      <c r="AJ20" s="217">
        <f t="shared" si="19"/>
        <v>0</v>
      </c>
      <c r="AK20" s="217">
        <f t="shared" si="20"/>
        <v>0</v>
      </c>
      <c r="AL20" s="89">
        <f t="shared" si="21"/>
        <v>57043</v>
      </c>
    </row>
    <row r="21" spans="1:38" s="41" customFormat="1" x14ac:dyDescent="0.2">
      <c r="A21" s="79" t="s">
        <v>233</v>
      </c>
      <c r="B21" s="62" t="s">
        <v>31</v>
      </c>
      <c r="C21" s="62" t="s">
        <v>131</v>
      </c>
      <c r="D21" s="303" t="s">
        <v>169</v>
      </c>
      <c r="E21" s="234">
        <f t="shared" si="8"/>
        <v>431280</v>
      </c>
      <c r="F21" s="218">
        <v>431280</v>
      </c>
      <c r="G21" s="218"/>
      <c r="H21" s="218">
        <v>79200</v>
      </c>
      <c r="I21" s="218"/>
      <c r="J21" s="121">
        <f t="shared" si="22"/>
        <v>0</v>
      </c>
      <c r="K21" s="124"/>
      <c r="L21" s="124"/>
      <c r="M21" s="218"/>
      <c r="N21" s="218"/>
      <c r="O21" s="236"/>
      <c r="P21" s="234">
        <f t="shared" si="9"/>
        <v>0</v>
      </c>
      <c r="Q21" s="218"/>
      <c r="R21" s="218"/>
      <c r="S21" s="218"/>
      <c r="T21" s="218"/>
      <c r="U21" s="121">
        <f t="shared" si="6"/>
        <v>0</v>
      </c>
      <c r="V21" s="124"/>
      <c r="W21" s="124"/>
      <c r="X21" s="218"/>
      <c r="Y21" s="218"/>
      <c r="Z21" s="236"/>
      <c r="AA21" s="227">
        <f t="shared" si="10"/>
        <v>431280</v>
      </c>
      <c r="AB21" s="217">
        <f t="shared" si="11"/>
        <v>431280</v>
      </c>
      <c r="AC21" s="217">
        <f t="shared" si="12"/>
        <v>0</v>
      </c>
      <c r="AD21" s="217">
        <f t="shared" si="13"/>
        <v>79200</v>
      </c>
      <c r="AE21" s="217">
        <f t="shared" si="14"/>
        <v>0</v>
      </c>
      <c r="AF21" s="217">
        <f t="shared" si="15"/>
        <v>0</v>
      </c>
      <c r="AG21" s="217">
        <f t="shared" si="16"/>
        <v>0</v>
      </c>
      <c r="AH21" s="217">
        <f t="shared" si="17"/>
        <v>0</v>
      </c>
      <c r="AI21" s="217">
        <f t="shared" si="18"/>
        <v>0</v>
      </c>
      <c r="AJ21" s="217">
        <f t="shared" si="19"/>
        <v>0</v>
      </c>
      <c r="AK21" s="217">
        <f t="shared" si="20"/>
        <v>0</v>
      </c>
      <c r="AL21" s="89">
        <f t="shared" si="21"/>
        <v>431280</v>
      </c>
    </row>
    <row r="22" spans="1:38" s="48" customFormat="1" x14ac:dyDescent="0.2">
      <c r="A22" s="79" t="s">
        <v>200</v>
      </c>
      <c r="B22" s="62" t="s">
        <v>201</v>
      </c>
      <c r="C22" s="62" t="s">
        <v>173</v>
      </c>
      <c r="D22" s="306" t="s">
        <v>202</v>
      </c>
      <c r="E22" s="234">
        <f t="shared" si="8"/>
        <v>400000</v>
      </c>
      <c r="F22" s="218">
        <v>400000</v>
      </c>
      <c r="G22" s="218"/>
      <c r="H22" s="218"/>
      <c r="I22" s="218"/>
      <c r="J22" s="121">
        <f t="shared" si="22"/>
        <v>0</v>
      </c>
      <c r="K22" s="218"/>
      <c r="L22" s="218"/>
      <c r="M22" s="218"/>
      <c r="N22" s="218"/>
      <c r="O22" s="236"/>
      <c r="P22" s="234">
        <f t="shared" si="9"/>
        <v>0</v>
      </c>
      <c r="Q22" s="218"/>
      <c r="R22" s="218"/>
      <c r="S22" s="218"/>
      <c r="T22" s="218"/>
      <c r="U22" s="121">
        <f t="shared" si="6"/>
        <v>0</v>
      </c>
      <c r="V22" s="218"/>
      <c r="W22" s="218"/>
      <c r="X22" s="218"/>
      <c r="Y22" s="218"/>
      <c r="Z22" s="236"/>
      <c r="AA22" s="227">
        <f t="shared" si="10"/>
        <v>400000</v>
      </c>
      <c r="AB22" s="217">
        <f t="shared" si="11"/>
        <v>400000</v>
      </c>
      <c r="AC22" s="217">
        <f t="shared" si="12"/>
        <v>0</v>
      </c>
      <c r="AD22" s="217">
        <f t="shared" si="13"/>
        <v>0</v>
      </c>
      <c r="AE22" s="217">
        <f t="shared" si="14"/>
        <v>0</v>
      </c>
      <c r="AF22" s="217">
        <f t="shared" si="15"/>
        <v>0</v>
      </c>
      <c r="AG22" s="217">
        <f t="shared" si="16"/>
        <v>0</v>
      </c>
      <c r="AH22" s="217">
        <f t="shared" si="17"/>
        <v>0</v>
      </c>
      <c r="AI22" s="217">
        <f t="shared" si="18"/>
        <v>0</v>
      </c>
      <c r="AJ22" s="217">
        <f t="shared" si="19"/>
        <v>0</v>
      </c>
      <c r="AK22" s="217">
        <f t="shared" si="20"/>
        <v>0</v>
      </c>
      <c r="AL22" s="89">
        <f t="shared" si="21"/>
        <v>400000</v>
      </c>
    </row>
    <row r="23" spans="1:38" s="48" customFormat="1" x14ac:dyDescent="0.2">
      <c r="A23" s="245" t="s">
        <v>387</v>
      </c>
      <c r="B23" s="249" t="s">
        <v>388</v>
      </c>
      <c r="C23" s="249" t="s">
        <v>173</v>
      </c>
      <c r="D23" s="307" t="s">
        <v>389</v>
      </c>
      <c r="E23" s="234">
        <f t="shared" si="8"/>
        <v>303000</v>
      </c>
      <c r="F23" s="247">
        <v>303000</v>
      </c>
      <c r="G23" s="247"/>
      <c r="H23" s="247">
        <v>63000</v>
      </c>
      <c r="I23" s="247"/>
      <c r="J23" s="121">
        <f t="shared" si="22"/>
        <v>0</v>
      </c>
      <c r="K23" s="247"/>
      <c r="L23" s="247"/>
      <c r="M23" s="247"/>
      <c r="N23" s="247"/>
      <c r="O23" s="248"/>
      <c r="P23" s="234">
        <f t="shared" si="9"/>
        <v>0</v>
      </c>
      <c r="Q23" s="247"/>
      <c r="R23" s="247"/>
      <c r="S23" s="247"/>
      <c r="T23" s="247"/>
      <c r="U23" s="121">
        <f t="shared" si="6"/>
        <v>0</v>
      </c>
      <c r="V23" s="247"/>
      <c r="W23" s="247"/>
      <c r="X23" s="247"/>
      <c r="Y23" s="247"/>
      <c r="Z23" s="248"/>
      <c r="AA23" s="227">
        <f t="shared" ref="AA23" si="23">SUM(E23+P23)</f>
        <v>303000</v>
      </c>
      <c r="AB23" s="217">
        <f t="shared" ref="AB23" si="24">SUM(F23+Q23)</f>
        <v>303000</v>
      </c>
      <c r="AC23" s="217">
        <f t="shared" ref="AC23" si="25">SUM(G23+R23)</f>
        <v>0</v>
      </c>
      <c r="AD23" s="217">
        <f t="shared" ref="AD23" si="26">SUM(H23+S23)</f>
        <v>63000</v>
      </c>
      <c r="AE23" s="217">
        <f t="shared" ref="AE23" si="27">SUM(I23+T23)</f>
        <v>0</v>
      </c>
      <c r="AF23" s="217">
        <f t="shared" ref="AF23" si="28">SUM(J23+U23)</f>
        <v>0</v>
      </c>
      <c r="AG23" s="217">
        <f t="shared" ref="AG23" si="29">SUM(K23+V23)</f>
        <v>0</v>
      </c>
      <c r="AH23" s="217">
        <f t="shared" ref="AH23" si="30">SUM(L23+W23)</f>
        <v>0</v>
      </c>
      <c r="AI23" s="217">
        <f t="shared" ref="AI23" si="31">SUM(M23+X23)</f>
        <v>0</v>
      </c>
      <c r="AJ23" s="217">
        <f t="shared" ref="AJ23" si="32">SUM(N23+Y23)</f>
        <v>0</v>
      </c>
      <c r="AK23" s="217">
        <f t="shared" ref="AK23" si="33">SUM(O23+Z23)</f>
        <v>0</v>
      </c>
      <c r="AL23" s="89">
        <f t="shared" ref="AL23" si="34">SUM(AA23+AF23)</f>
        <v>303000</v>
      </c>
    </row>
    <row r="24" spans="1:38" s="41" customFormat="1" ht="13.5" thickBot="1" x14ac:dyDescent="0.25">
      <c r="A24" s="81" t="s">
        <v>199</v>
      </c>
      <c r="B24" s="82" t="s">
        <v>171</v>
      </c>
      <c r="C24" s="82" t="s">
        <v>173</v>
      </c>
      <c r="D24" s="308" t="s">
        <v>172</v>
      </c>
      <c r="E24" s="234">
        <f t="shared" si="8"/>
        <v>22976</v>
      </c>
      <c r="F24" s="220">
        <v>22976</v>
      </c>
      <c r="G24" s="220"/>
      <c r="H24" s="220">
        <v>22976</v>
      </c>
      <c r="I24" s="220"/>
      <c r="J24" s="138">
        <f>SUM(L24+O24)</f>
        <v>0</v>
      </c>
      <c r="K24" s="238"/>
      <c r="L24" s="220"/>
      <c r="M24" s="220"/>
      <c r="N24" s="220"/>
      <c r="O24" s="238"/>
      <c r="P24" s="234">
        <f t="shared" si="9"/>
        <v>0</v>
      </c>
      <c r="Q24" s="220"/>
      <c r="R24" s="220"/>
      <c r="S24" s="220"/>
      <c r="T24" s="220"/>
      <c r="U24" s="138">
        <f>SUM(W24+Z24)</f>
        <v>0</v>
      </c>
      <c r="V24" s="238"/>
      <c r="W24" s="220"/>
      <c r="X24" s="220"/>
      <c r="Y24" s="220"/>
      <c r="Z24" s="238"/>
      <c r="AA24" s="227">
        <f t="shared" si="10"/>
        <v>22976</v>
      </c>
      <c r="AB24" s="217">
        <f t="shared" si="11"/>
        <v>22976</v>
      </c>
      <c r="AC24" s="217">
        <f t="shared" si="12"/>
        <v>0</v>
      </c>
      <c r="AD24" s="217">
        <f t="shared" si="13"/>
        <v>22976</v>
      </c>
      <c r="AE24" s="217">
        <f t="shared" si="14"/>
        <v>0</v>
      </c>
      <c r="AF24" s="217">
        <f t="shared" si="15"/>
        <v>0</v>
      </c>
      <c r="AG24" s="217">
        <f t="shared" si="16"/>
        <v>0</v>
      </c>
      <c r="AH24" s="217">
        <f t="shared" si="17"/>
        <v>0</v>
      </c>
      <c r="AI24" s="217">
        <f t="shared" si="18"/>
        <v>0</v>
      </c>
      <c r="AJ24" s="217">
        <f t="shared" si="19"/>
        <v>0</v>
      </c>
      <c r="AK24" s="217">
        <f t="shared" si="20"/>
        <v>0</v>
      </c>
      <c r="AL24" s="89">
        <f t="shared" si="21"/>
        <v>22976</v>
      </c>
    </row>
    <row r="25" spans="1:38" s="55" customFormat="1" x14ac:dyDescent="0.2">
      <c r="A25" s="25" t="s">
        <v>132</v>
      </c>
      <c r="B25" s="26"/>
      <c r="C25" s="26"/>
      <c r="D25" s="309" t="s">
        <v>102</v>
      </c>
      <c r="E25" s="239">
        <f t="shared" ref="E25:O25" si="35">SUM(E26)</f>
        <v>136020160</v>
      </c>
      <c r="F25" s="51">
        <f t="shared" si="35"/>
        <v>136020160</v>
      </c>
      <c r="G25" s="51">
        <f t="shared" si="35"/>
        <v>92583632</v>
      </c>
      <c r="H25" s="51">
        <f t="shared" si="35"/>
        <v>16110845</v>
      </c>
      <c r="I25" s="51">
        <f t="shared" si="35"/>
        <v>0</v>
      </c>
      <c r="J25" s="51">
        <f t="shared" si="35"/>
        <v>0</v>
      </c>
      <c r="K25" s="51">
        <f t="shared" si="35"/>
        <v>0</v>
      </c>
      <c r="L25" s="51">
        <f t="shared" si="35"/>
        <v>0</v>
      </c>
      <c r="M25" s="51">
        <f t="shared" si="35"/>
        <v>0</v>
      </c>
      <c r="N25" s="51">
        <f t="shared" si="35"/>
        <v>0</v>
      </c>
      <c r="O25" s="126">
        <f t="shared" si="35"/>
        <v>0</v>
      </c>
      <c r="P25" s="239">
        <f t="shared" ref="P25:T25" si="36">SUM(P26)</f>
        <v>0</v>
      </c>
      <c r="Q25" s="51">
        <f t="shared" si="36"/>
        <v>0</v>
      </c>
      <c r="R25" s="51">
        <f t="shared" si="36"/>
        <v>0</v>
      </c>
      <c r="S25" s="51">
        <f t="shared" si="36"/>
        <v>0</v>
      </c>
      <c r="T25" s="51">
        <f t="shared" si="36"/>
        <v>0</v>
      </c>
      <c r="U25" s="51">
        <f t="shared" ref="U25" si="37">SUM(U26)</f>
        <v>0</v>
      </c>
      <c r="V25" s="51">
        <f t="shared" ref="V25" si="38">SUM(V26)</f>
        <v>0</v>
      </c>
      <c r="W25" s="51">
        <f t="shared" ref="W25" si="39">SUM(W26)</f>
        <v>0</v>
      </c>
      <c r="X25" s="51">
        <f t="shared" ref="X25" si="40">SUM(X26)</f>
        <v>0</v>
      </c>
      <c r="Y25" s="51">
        <f t="shared" ref="Y25" si="41">SUM(Y26)</f>
        <v>0</v>
      </c>
      <c r="Z25" s="126">
        <f t="shared" ref="Z25" si="42">SUM(Z26)</f>
        <v>0</v>
      </c>
      <c r="AA25" s="228">
        <f t="shared" ref="AA25" si="43">SUM(AA26)</f>
        <v>136020160</v>
      </c>
      <c r="AB25" s="51">
        <f t="shared" ref="AB25" si="44">SUM(AB26)</f>
        <v>136020160</v>
      </c>
      <c r="AC25" s="51">
        <f t="shared" ref="AC25" si="45">SUM(AC26)</f>
        <v>92583632</v>
      </c>
      <c r="AD25" s="51">
        <f t="shared" ref="AD25" si="46">SUM(AD26)</f>
        <v>16110845</v>
      </c>
      <c r="AE25" s="51">
        <f t="shared" ref="AE25" si="47">SUM(AE26)</f>
        <v>0</v>
      </c>
      <c r="AF25" s="51">
        <f t="shared" ref="AF25" si="48">SUM(AF26)</f>
        <v>0</v>
      </c>
      <c r="AG25" s="51">
        <f t="shared" ref="AG25" si="49">SUM(AG26)</f>
        <v>0</v>
      </c>
      <c r="AH25" s="51">
        <f t="shared" ref="AH25" si="50">SUM(AH26)</f>
        <v>0</v>
      </c>
      <c r="AI25" s="51">
        <f t="shared" ref="AI25" si="51">SUM(AI26)</f>
        <v>0</v>
      </c>
      <c r="AJ25" s="51">
        <f t="shared" ref="AJ25" si="52">SUM(AJ26)</f>
        <v>0</v>
      </c>
      <c r="AK25" s="51">
        <f t="shared" ref="AK25" si="53">SUM(AK26)</f>
        <v>0</v>
      </c>
      <c r="AL25" s="126">
        <f t="shared" ref="AL25" si="54">SUM(AL26)</f>
        <v>136020160</v>
      </c>
    </row>
    <row r="26" spans="1:38" s="55" customFormat="1" x14ac:dyDescent="0.2">
      <c r="A26" s="22" t="s">
        <v>133</v>
      </c>
      <c r="B26" s="23"/>
      <c r="C26" s="23"/>
      <c r="D26" s="310" t="s">
        <v>102</v>
      </c>
      <c r="E26" s="240">
        <f t="shared" ref="E26:AL26" si="55">SUM(E27:E44)</f>
        <v>136020160</v>
      </c>
      <c r="F26" s="50">
        <f t="shared" si="55"/>
        <v>136020160</v>
      </c>
      <c r="G26" s="50">
        <f t="shared" si="55"/>
        <v>92583632</v>
      </c>
      <c r="H26" s="50">
        <f t="shared" si="55"/>
        <v>16110845</v>
      </c>
      <c r="I26" s="50">
        <f t="shared" si="55"/>
        <v>0</v>
      </c>
      <c r="J26" s="50">
        <f t="shared" si="55"/>
        <v>0</v>
      </c>
      <c r="K26" s="50">
        <f t="shared" si="55"/>
        <v>0</v>
      </c>
      <c r="L26" s="50">
        <f t="shared" si="55"/>
        <v>0</v>
      </c>
      <c r="M26" s="50">
        <f t="shared" si="55"/>
        <v>0</v>
      </c>
      <c r="N26" s="50">
        <f t="shared" si="55"/>
        <v>0</v>
      </c>
      <c r="O26" s="127">
        <f t="shared" si="55"/>
        <v>0</v>
      </c>
      <c r="P26" s="240">
        <f t="shared" si="55"/>
        <v>0</v>
      </c>
      <c r="Q26" s="50">
        <f t="shared" si="55"/>
        <v>0</v>
      </c>
      <c r="R26" s="50">
        <f t="shared" si="55"/>
        <v>0</v>
      </c>
      <c r="S26" s="50">
        <f t="shared" si="55"/>
        <v>0</v>
      </c>
      <c r="T26" s="50">
        <f t="shared" si="55"/>
        <v>0</v>
      </c>
      <c r="U26" s="50">
        <f t="shared" si="55"/>
        <v>0</v>
      </c>
      <c r="V26" s="50">
        <f t="shared" si="55"/>
        <v>0</v>
      </c>
      <c r="W26" s="50">
        <f t="shared" si="55"/>
        <v>0</v>
      </c>
      <c r="X26" s="50">
        <f t="shared" si="55"/>
        <v>0</v>
      </c>
      <c r="Y26" s="50">
        <f t="shared" si="55"/>
        <v>0</v>
      </c>
      <c r="Z26" s="127">
        <f t="shared" si="55"/>
        <v>0</v>
      </c>
      <c r="AA26" s="229">
        <f t="shared" si="55"/>
        <v>136020160</v>
      </c>
      <c r="AB26" s="50">
        <f t="shared" si="55"/>
        <v>136020160</v>
      </c>
      <c r="AC26" s="50">
        <f t="shared" si="55"/>
        <v>92583632</v>
      </c>
      <c r="AD26" s="50">
        <f t="shared" si="55"/>
        <v>16110845</v>
      </c>
      <c r="AE26" s="50">
        <f t="shared" si="55"/>
        <v>0</v>
      </c>
      <c r="AF26" s="50">
        <f t="shared" si="55"/>
        <v>0</v>
      </c>
      <c r="AG26" s="50">
        <f t="shared" si="55"/>
        <v>0</v>
      </c>
      <c r="AH26" s="50">
        <f t="shared" si="55"/>
        <v>0</v>
      </c>
      <c r="AI26" s="50">
        <f t="shared" si="55"/>
        <v>0</v>
      </c>
      <c r="AJ26" s="50">
        <f t="shared" si="55"/>
        <v>0</v>
      </c>
      <c r="AK26" s="50">
        <f t="shared" si="55"/>
        <v>0</v>
      </c>
      <c r="AL26" s="127">
        <f t="shared" si="55"/>
        <v>136020160</v>
      </c>
    </row>
    <row r="27" spans="1:38" s="41" customFormat="1" ht="15.6" customHeight="1" x14ac:dyDescent="0.2">
      <c r="A27" s="63" t="s">
        <v>16</v>
      </c>
      <c r="B27" s="64" t="s">
        <v>142</v>
      </c>
      <c r="C27" s="64" t="s">
        <v>60</v>
      </c>
      <c r="D27" s="302" t="s">
        <v>271</v>
      </c>
      <c r="E27" s="234">
        <f>SUM(F27)</f>
        <v>1632561</v>
      </c>
      <c r="F27" s="217">
        <v>1632561</v>
      </c>
      <c r="G27" s="217">
        <v>1240214</v>
      </c>
      <c r="H27" s="217">
        <v>81900</v>
      </c>
      <c r="I27" s="217"/>
      <c r="J27" s="121">
        <f t="shared" ref="J27:J44" si="56">SUM(L27+O27)</f>
        <v>0</v>
      </c>
      <c r="K27" s="217"/>
      <c r="L27" s="217"/>
      <c r="M27" s="217"/>
      <c r="N27" s="217"/>
      <c r="O27" s="235"/>
      <c r="P27" s="234">
        <f>SUM(Q27)</f>
        <v>0</v>
      </c>
      <c r="Q27" s="217"/>
      <c r="R27" s="217"/>
      <c r="S27" s="217"/>
      <c r="T27" s="217"/>
      <c r="U27" s="121">
        <f t="shared" ref="U27:U44" si="57">SUM(W27+Z27)</f>
        <v>0</v>
      </c>
      <c r="V27" s="217"/>
      <c r="W27" s="217"/>
      <c r="X27" s="217"/>
      <c r="Y27" s="217"/>
      <c r="Z27" s="235"/>
      <c r="AA27" s="227">
        <f t="shared" ref="AA27:AA44" si="58">SUM(E27+P27)</f>
        <v>1632561</v>
      </c>
      <c r="AB27" s="217">
        <f t="shared" ref="AB27:AB44" si="59">SUM(F27+Q27)</f>
        <v>1632561</v>
      </c>
      <c r="AC27" s="217">
        <f t="shared" ref="AC27:AC44" si="60">SUM(G27+R27)</f>
        <v>1240214</v>
      </c>
      <c r="AD27" s="217">
        <f t="shared" ref="AD27:AD44" si="61">SUM(H27+S27)</f>
        <v>81900</v>
      </c>
      <c r="AE27" s="217">
        <f t="shared" ref="AE27:AE44" si="62">SUM(I27+T27)</f>
        <v>0</v>
      </c>
      <c r="AF27" s="217">
        <f t="shared" ref="AF27:AF44" si="63">SUM(J27+U27)</f>
        <v>0</v>
      </c>
      <c r="AG27" s="217">
        <f t="shared" ref="AG27:AG44" si="64">SUM(K27+V27)</f>
        <v>0</v>
      </c>
      <c r="AH27" s="217">
        <f t="shared" ref="AH27:AH44" si="65">SUM(L27+W27)</f>
        <v>0</v>
      </c>
      <c r="AI27" s="217">
        <f t="shared" ref="AI27:AI44" si="66">SUM(M27+X27)</f>
        <v>0</v>
      </c>
      <c r="AJ27" s="217">
        <f t="shared" ref="AJ27:AJ44" si="67">SUM(N27+Y27)</f>
        <v>0</v>
      </c>
      <c r="AK27" s="217">
        <f t="shared" ref="AK27:AK44" si="68">SUM(O27+Z27)</f>
        <v>0</v>
      </c>
      <c r="AL27" s="89">
        <f t="shared" ref="AL27:AL44" si="69">SUM(AA27+AF27)</f>
        <v>1632561</v>
      </c>
    </row>
    <row r="28" spans="1:38" s="41" customFormat="1" x14ac:dyDescent="0.2">
      <c r="A28" s="76" t="s">
        <v>143</v>
      </c>
      <c r="B28" s="77" t="s">
        <v>86</v>
      </c>
      <c r="C28" s="77" t="s">
        <v>79</v>
      </c>
      <c r="D28" s="304" t="s">
        <v>144</v>
      </c>
      <c r="E28" s="234">
        <f t="shared" ref="E28:E44" si="70">SUM(F28)</f>
        <v>35169097</v>
      </c>
      <c r="F28" s="219">
        <v>35169097</v>
      </c>
      <c r="G28" s="219">
        <v>23983519</v>
      </c>
      <c r="H28" s="219">
        <v>4127745</v>
      </c>
      <c r="I28" s="219"/>
      <c r="J28" s="121">
        <f t="shared" si="56"/>
        <v>0</v>
      </c>
      <c r="K28" s="125"/>
      <c r="L28" s="125"/>
      <c r="M28" s="219"/>
      <c r="N28" s="219"/>
      <c r="O28" s="237"/>
      <c r="P28" s="234">
        <f t="shared" ref="P28:P44" si="71">SUM(Q28)</f>
        <v>0</v>
      </c>
      <c r="Q28" s="219"/>
      <c r="R28" s="219"/>
      <c r="S28" s="219"/>
      <c r="T28" s="219"/>
      <c r="U28" s="121">
        <f t="shared" si="57"/>
        <v>0</v>
      </c>
      <c r="V28" s="219"/>
      <c r="W28" s="219"/>
      <c r="X28" s="219"/>
      <c r="Y28" s="219"/>
      <c r="Z28" s="237"/>
      <c r="AA28" s="227">
        <f t="shared" si="58"/>
        <v>35169097</v>
      </c>
      <c r="AB28" s="217">
        <f t="shared" si="59"/>
        <v>35169097</v>
      </c>
      <c r="AC28" s="217">
        <f t="shared" si="60"/>
        <v>23983519</v>
      </c>
      <c r="AD28" s="217">
        <f t="shared" si="61"/>
        <v>4127745</v>
      </c>
      <c r="AE28" s="217">
        <f t="shared" si="62"/>
        <v>0</v>
      </c>
      <c r="AF28" s="217">
        <f t="shared" si="63"/>
        <v>0</v>
      </c>
      <c r="AG28" s="217">
        <f t="shared" si="64"/>
        <v>0</v>
      </c>
      <c r="AH28" s="217">
        <f t="shared" si="65"/>
        <v>0</v>
      </c>
      <c r="AI28" s="217">
        <f t="shared" si="66"/>
        <v>0</v>
      </c>
      <c r="AJ28" s="217">
        <f t="shared" si="67"/>
        <v>0</v>
      </c>
      <c r="AK28" s="217">
        <f t="shared" si="68"/>
        <v>0</v>
      </c>
      <c r="AL28" s="89">
        <f t="shared" si="69"/>
        <v>35169097</v>
      </c>
    </row>
    <row r="29" spans="1:38" s="41" customFormat="1" ht="25.5" x14ac:dyDescent="0.2">
      <c r="A29" s="76" t="s">
        <v>272</v>
      </c>
      <c r="B29" s="77" t="s">
        <v>273</v>
      </c>
      <c r="C29" s="77" t="s">
        <v>80</v>
      </c>
      <c r="D29" s="304" t="s">
        <v>384</v>
      </c>
      <c r="E29" s="234">
        <f t="shared" si="70"/>
        <v>42458071</v>
      </c>
      <c r="F29" s="219">
        <v>42458071</v>
      </c>
      <c r="G29" s="219">
        <v>23030711</v>
      </c>
      <c r="H29" s="219">
        <v>10627760</v>
      </c>
      <c r="I29" s="219"/>
      <c r="J29" s="121">
        <f t="shared" si="56"/>
        <v>0</v>
      </c>
      <c r="K29" s="125"/>
      <c r="L29" s="125"/>
      <c r="M29" s="219"/>
      <c r="N29" s="219"/>
      <c r="O29" s="237"/>
      <c r="P29" s="234">
        <f t="shared" si="71"/>
        <v>0</v>
      </c>
      <c r="Q29" s="219"/>
      <c r="R29" s="219"/>
      <c r="S29" s="219"/>
      <c r="T29" s="219"/>
      <c r="U29" s="121">
        <f t="shared" si="57"/>
        <v>0</v>
      </c>
      <c r="V29" s="125"/>
      <c r="W29" s="125"/>
      <c r="X29" s="219"/>
      <c r="Y29" s="219"/>
      <c r="Z29" s="237"/>
      <c r="AA29" s="227">
        <f t="shared" si="58"/>
        <v>42458071</v>
      </c>
      <c r="AB29" s="217">
        <f t="shared" si="59"/>
        <v>42458071</v>
      </c>
      <c r="AC29" s="217">
        <f t="shared" si="60"/>
        <v>23030711</v>
      </c>
      <c r="AD29" s="217">
        <f t="shared" si="61"/>
        <v>10627760</v>
      </c>
      <c r="AE29" s="217">
        <f t="shared" si="62"/>
        <v>0</v>
      </c>
      <c r="AF29" s="217">
        <f t="shared" si="63"/>
        <v>0</v>
      </c>
      <c r="AG29" s="217">
        <f t="shared" si="64"/>
        <v>0</v>
      </c>
      <c r="AH29" s="217">
        <f t="shared" si="65"/>
        <v>0</v>
      </c>
      <c r="AI29" s="217">
        <f t="shared" si="66"/>
        <v>0</v>
      </c>
      <c r="AJ29" s="217">
        <f t="shared" si="67"/>
        <v>0</v>
      </c>
      <c r="AK29" s="217">
        <f t="shared" si="68"/>
        <v>0</v>
      </c>
      <c r="AL29" s="89">
        <f t="shared" si="69"/>
        <v>42458071</v>
      </c>
    </row>
    <row r="30" spans="1:38" s="41" customFormat="1" x14ac:dyDescent="0.2">
      <c r="A30" s="76" t="s">
        <v>274</v>
      </c>
      <c r="B30" s="77" t="s">
        <v>275</v>
      </c>
      <c r="C30" s="77" t="s">
        <v>80</v>
      </c>
      <c r="D30" s="304" t="s">
        <v>385</v>
      </c>
      <c r="E30" s="234">
        <f t="shared" si="70"/>
        <v>39427300</v>
      </c>
      <c r="F30" s="219">
        <v>39427300</v>
      </c>
      <c r="G30" s="219">
        <v>32317460</v>
      </c>
      <c r="H30" s="219"/>
      <c r="I30" s="219"/>
      <c r="J30" s="121">
        <f t="shared" si="56"/>
        <v>0</v>
      </c>
      <c r="K30" s="125"/>
      <c r="L30" s="125"/>
      <c r="M30" s="219"/>
      <c r="N30" s="219"/>
      <c r="O30" s="237"/>
      <c r="P30" s="234">
        <f t="shared" si="71"/>
        <v>0</v>
      </c>
      <c r="Q30" s="219"/>
      <c r="R30" s="219"/>
      <c r="S30" s="219"/>
      <c r="T30" s="219"/>
      <c r="U30" s="121">
        <f t="shared" si="57"/>
        <v>0</v>
      </c>
      <c r="V30" s="125"/>
      <c r="W30" s="125"/>
      <c r="X30" s="219"/>
      <c r="Y30" s="219"/>
      <c r="Z30" s="237"/>
      <c r="AA30" s="227">
        <f t="shared" si="58"/>
        <v>39427300</v>
      </c>
      <c r="AB30" s="217">
        <f t="shared" si="59"/>
        <v>39427300</v>
      </c>
      <c r="AC30" s="217">
        <f t="shared" si="60"/>
        <v>32317460</v>
      </c>
      <c r="AD30" s="217">
        <f t="shared" si="61"/>
        <v>0</v>
      </c>
      <c r="AE30" s="217">
        <f t="shared" si="62"/>
        <v>0</v>
      </c>
      <c r="AF30" s="217">
        <f t="shared" si="63"/>
        <v>0</v>
      </c>
      <c r="AG30" s="217">
        <f t="shared" si="64"/>
        <v>0</v>
      </c>
      <c r="AH30" s="217">
        <f t="shared" si="65"/>
        <v>0</v>
      </c>
      <c r="AI30" s="217">
        <f t="shared" si="66"/>
        <v>0</v>
      </c>
      <c r="AJ30" s="217">
        <f t="shared" si="67"/>
        <v>0</v>
      </c>
      <c r="AK30" s="217">
        <f t="shared" si="68"/>
        <v>0</v>
      </c>
      <c r="AL30" s="89">
        <f t="shared" si="69"/>
        <v>39427300</v>
      </c>
    </row>
    <row r="31" spans="1:38" s="41" customFormat="1" x14ac:dyDescent="0.2">
      <c r="A31" s="76" t="s">
        <v>276</v>
      </c>
      <c r="B31" s="77" t="s">
        <v>84</v>
      </c>
      <c r="C31" s="77" t="s">
        <v>81</v>
      </c>
      <c r="D31" s="304" t="s">
        <v>231</v>
      </c>
      <c r="E31" s="234">
        <f t="shared" si="70"/>
        <v>9378892</v>
      </c>
      <c r="F31" s="219">
        <v>9378892</v>
      </c>
      <c r="G31" s="219">
        <v>6625888</v>
      </c>
      <c r="H31" s="219">
        <v>896700</v>
      </c>
      <c r="I31" s="219"/>
      <c r="J31" s="121">
        <f t="shared" si="56"/>
        <v>0</v>
      </c>
      <c r="K31" s="219"/>
      <c r="L31" s="219"/>
      <c r="M31" s="219"/>
      <c r="N31" s="219"/>
      <c r="O31" s="237"/>
      <c r="P31" s="234">
        <f t="shared" si="71"/>
        <v>0</v>
      </c>
      <c r="Q31" s="219"/>
      <c r="R31" s="219"/>
      <c r="S31" s="219"/>
      <c r="T31" s="219"/>
      <c r="U31" s="121">
        <f t="shared" si="57"/>
        <v>0</v>
      </c>
      <c r="V31" s="219"/>
      <c r="W31" s="219"/>
      <c r="X31" s="219"/>
      <c r="Y31" s="219"/>
      <c r="Z31" s="237"/>
      <c r="AA31" s="227">
        <f t="shared" si="58"/>
        <v>9378892</v>
      </c>
      <c r="AB31" s="217">
        <f t="shared" si="59"/>
        <v>9378892</v>
      </c>
      <c r="AC31" s="217">
        <f t="shared" si="60"/>
        <v>6625888</v>
      </c>
      <c r="AD31" s="217">
        <f t="shared" si="61"/>
        <v>896700</v>
      </c>
      <c r="AE31" s="217">
        <f t="shared" si="62"/>
        <v>0</v>
      </c>
      <c r="AF31" s="217">
        <f t="shared" si="63"/>
        <v>0</v>
      </c>
      <c r="AG31" s="217">
        <f t="shared" si="64"/>
        <v>0</v>
      </c>
      <c r="AH31" s="217">
        <f t="shared" si="65"/>
        <v>0</v>
      </c>
      <c r="AI31" s="217">
        <f t="shared" si="66"/>
        <v>0</v>
      </c>
      <c r="AJ31" s="217">
        <f t="shared" si="67"/>
        <v>0</v>
      </c>
      <c r="AK31" s="217">
        <f t="shared" si="68"/>
        <v>0</v>
      </c>
      <c r="AL31" s="89">
        <f t="shared" si="69"/>
        <v>9378892</v>
      </c>
    </row>
    <row r="32" spans="1:38" s="41" customFormat="1" x14ac:dyDescent="0.2">
      <c r="A32" s="76" t="s">
        <v>285</v>
      </c>
      <c r="B32" s="77" t="s">
        <v>286</v>
      </c>
      <c r="C32" s="77" t="s">
        <v>73</v>
      </c>
      <c r="D32" s="311" t="s">
        <v>287</v>
      </c>
      <c r="E32" s="234">
        <f t="shared" si="70"/>
        <v>1372074</v>
      </c>
      <c r="F32" s="221">
        <v>1372074</v>
      </c>
      <c r="G32" s="221">
        <v>1016167</v>
      </c>
      <c r="H32" s="221">
        <v>87700</v>
      </c>
      <c r="I32" s="221"/>
      <c r="J32" s="121">
        <f t="shared" si="56"/>
        <v>0</v>
      </c>
      <c r="K32" s="221"/>
      <c r="L32" s="221"/>
      <c r="M32" s="221"/>
      <c r="N32" s="221"/>
      <c r="O32" s="241"/>
      <c r="P32" s="234">
        <f t="shared" si="71"/>
        <v>0</v>
      </c>
      <c r="Q32" s="221"/>
      <c r="R32" s="221"/>
      <c r="S32" s="221"/>
      <c r="T32" s="221"/>
      <c r="U32" s="121">
        <f t="shared" si="57"/>
        <v>0</v>
      </c>
      <c r="V32" s="221"/>
      <c r="W32" s="221"/>
      <c r="X32" s="221"/>
      <c r="Y32" s="221"/>
      <c r="Z32" s="241"/>
      <c r="AA32" s="227">
        <f t="shared" si="58"/>
        <v>1372074</v>
      </c>
      <c r="AB32" s="217">
        <f t="shared" si="59"/>
        <v>1372074</v>
      </c>
      <c r="AC32" s="217">
        <f t="shared" si="60"/>
        <v>1016167</v>
      </c>
      <c r="AD32" s="217">
        <f t="shared" si="61"/>
        <v>87700</v>
      </c>
      <c r="AE32" s="217">
        <f t="shared" si="62"/>
        <v>0</v>
      </c>
      <c r="AF32" s="217">
        <f t="shared" si="63"/>
        <v>0</v>
      </c>
      <c r="AG32" s="217">
        <f t="shared" si="64"/>
        <v>0</v>
      </c>
      <c r="AH32" s="217">
        <f t="shared" si="65"/>
        <v>0</v>
      </c>
      <c r="AI32" s="217">
        <f t="shared" si="66"/>
        <v>0</v>
      </c>
      <c r="AJ32" s="217">
        <f t="shared" si="67"/>
        <v>0</v>
      </c>
      <c r="AK32" s="217">
        <f t="shared" si="68"/>
        <v>0</v>
      </c>
      <c r="AL32" s="89">
        <f t="shared" si="69"/>
        <v>1372074</v>
      </c>
    </row>
    <row r="33" spans="1:38" s="41" customFormat="1" x14ac:dyDescent="0.2">
      <c r="A33" s="76" t="s">
        <v>297</v>
      </c>
      <c r="B33" s="77" t="s">
        <v>298</v>
      </c>
      <c r="C33" s="77" t="s">
        <v>73</v>
      </c>
      <c r="D33" s="311" t="s">
        <v>299</v>
      </c>
      <c r="E33" s="234">
        <f t="shared" si="70"/>
        <v>3316770</v>
      </c>
      <c r="F33" s="221">
        <v>3316770</v>
      </c>
      <c r="G33" s="221">
        <v>2231463</v>
      </c>
      <c r="H33" s="221">
        <v>200280</v>
      </c>
      <c r="I33" s="221"/>
      <c r="J33" s="121">
        <f t="shared" si="56"/>
        <v>0</v>
      </c>
      <c r="K33" s="221"/>
      <c r="L33" s="221"/>
      <c r="M33" s="221"/>
      <c r="N33" s="221"/>
      <c r="O33" s="241"/>
      <c r="P33" s="234">
        <f t="shared" si="71"/>
        <v>0</v>
      </c>
      <c r="Q33" s="221"/>
      <c r="R33" s="221"/>
      <c r="S33" s="221"/>
      <c r="T33" s="221"/>
      <c r="U33" s="121">
        <f t="shared" si="57"/>
        <v>0</v>
      </c>
      <c r="V33" s="221"/>
      <c r="W33" s="221"/>
      <c r="X33" s="221"/>
      <c r="Y33" s="221"/>
      <c r="Z33" s="241"/>
      <c r="AA33" s="227">
        <f t="shared" si="58"/>
        <v>3316770</v>
      </c>
      <c r="AB33" s="217">
        <f t="shared" si="59"/>
        <v>3316770</v>
      </c>
      <c r="AC33" s="217">
        <f t="shared" si="60"/>
        <v>2231463</v>
      </c>
      <c r="AD33" s="217">
        <f t="shared" si="61"/>
        <v>200280</v>
      </c>
      <c r="AE33" s="217">
        <f t="shared" si="62"/>
        <v>0</v>
      </c>
      <c r="AF33" s="217">
        <f t="shared" si="63"/>
        <v>0</v>
      </c>
      <c r="AG33" s="217">
        <f t="shared" si="64"/>
        <v>0</v>
      </c>
      <c r="AH33" s="217">
        <f t="shared" si="65"/>
        <v>0</v>
      </c>
      <c r="AI33" s="217">
        <f t="shared" si="66"/>
        <v>0</v>
      </c>
      <c r="AJ33" s="217">
        <f t="shared" si="67"/>
        <v>0</v>
      </c>
      <c r="AK33" s="217">
        <f t="shared" si="68"/>
        <v>0</v>
      </c>
      <c r="AL33" s="89">
        <f t="shared" si="69"/>
        <v>3316770</v>
      </c>
    </row>
    <row r="34" spans="1:38" s="41" customFormat="1" x14ac:dyDescent="0.2">
      <c r="A34" s="76" t="s">
        <v>291</v>
      </c>
      <c r="B34" s="77" t="s">
        <v>292</v>
      </c>
      <c r="C34" s="77" t="s">
        <v>73</v>
      </c>
      <c r="D34" s="311" t="s">
        <v>152</v>
      </c>
      <c r="E34" s="234">
        <f t="shared" si="70"/>
        <v>94500</v>
      </c>
      <c r="F34" s="221">
        <v>94500</v>
      </c>
      <c r="G34" s="221"/>
      <c r="H34" s="221"/>
      <c r="I34" s="221"/>
      <c r="J34" s="121">
        <f t="shared" si="56"/>
        <v>0</v>
      </c>
      <c r="K34" s="221"/>
      <c r="L34" s="221"/>
      <c r="M34" s="221"/>
      <c r="N34" s="221"/>
      <c r="O34" s="241"/>
      <c r="P34" s="234">
        <f t="shared" si="71"/>
        <v>0</v>
      </c>
      <c r="Q34" s="221"/>
      <c r="R34" s="221"/>
      <c r="S34" s="221"/>
      <c r="T34" s="221"/>
      <c r="U34" s="121">
        <f t="shared" si="57"/>
        <v>0</v>
      </c>
      <c r="V34" s="221"/>
      <c r="W34" s="221"/>
      <c r="X34" s="221"/>
      <c r="Y34" s="221"/>
      <c r="Z34" s="241"/>
      <c r="AA34" s="227">
        <f t="shared" si="58"/>
        <v>94500</v>
      </c>
      <c r="AB34" s="217">
        <f t="shared" si="59"/>
        <v>94500</v>
      </c>
      <c r="AC34" s="217">
        <f t="shared" si="60"/>
        <v>0</v>
      </c>
      <c r="AD34" s="217">
        <f t="shared" si="61"/>
        <v>0</v>
      </c>
      <c r="AE34" s="217">
        <f t="shared" si="62"/>
        <v>0</v>
      </c>
      <c r="AF34" s="217">
        <f t="shared" si="63"/>
        <v>0</v>
      </c>
      <c r="AG34" s="217">
        <f t="shared" si="64"/>
        <v>0</v>
      </c>
      <c r="AH34" s="217">
        <f t="shared" si="65"/>
        <v>0</v>
      </c>
      <c r="AI34" s="217">
        <f t="shared" si="66"/>
        <v>0</v>
      </c>
      <c r="AJ34" s="217">
        <f t="shared" si="67"/>
        <v>0</v>
      </c>
      <c r="AK34" s="217">
        <f t="shared" si="68"/>
        <v>0</v>
      </c>
      <c r="AL34" s="89">
        <f t="shared" si="69"/>
        <v>94500</v>
      </c>
    </row>
    <row r="35" spans="1:38" s="41" customFormat="1" x14ac:dyDescent="0.2">
      <c r="A35" s="76" t="s">
        <v>279</v>
      </c>
      <c r="B35" s="77" t="s">
        <v>280</v>
      </c>
      <c r="C35" s="77" t="s">
        <v>73</v>
      </c>
      <c r="D35" s="312" t="s">
        <v>281</v>
      </c>
      <c r="E35" s="234">
        <f t="shared" si="70"/>
        <v>124503</v>
      </c>
      <c r="F35" s="221">
        <v>124503</v>
      </c>
      <c r="G35" s="221">
        <v>52331</v>
      </c>
      <c r="H35" s="221"/>
      <c r="I35" s="221"/>
      <c r="J35" s="121">
        <f t="shared" si="56"/>
        <v>0</v>
      </c>
      <c r="K35" s="221"/>
      <c r="L35" s="221"/>
      <c r="M35" s="221"/>
      <c r="N35" s="221"/>
      <c r="O35" s="241"/>
      <c r="P35" s="234">
        <f t="shared" si="71"/>
        <v>0</v>
      </c>
      <c r="Q35" s="221"/>
      <c r="R35" s="221"/>
      <c r="S35" s="221"/>
      <c r="T35" s="221"/>
      <c r="U35" s="121">
        <f t="shared" si="57"/>
        <v>0</v>
      </c>
      <c r="V35" s="221"/>
      <c r="W35" s="221"/>
      <c r="X35" s="221"/>
      <c r="Y35" s="221"/>
      <c r="Z35" s="241"/>
      <c r="AA35" s="227">
        <f t="shared" si="58"/>
        <v>124503</v>
      </c>
      <c r="AB35" s="217">
        <f t="shared" si="59"/>
        <v>124503</v>
      </c>
      <c r="AC35" s="217">
        <f t="shared" si="60"/>
        <v>52331</v>
      </c>
      <c r="AD35" s="217">
        <f t="shared" si="61"/>
        <v>0</v>
      </c>
      <c r="AE35" s="217">
        <f t="shared" si="62"/>
        <v>0</v>
      </c>
      <c r="AF35" s="217">
        <f t="shared" si="63"/>
        <v>0</v>
      </c>
      <c r="AG35" s="217">
        <f t="shared" si="64"/>
        <v>0</v>
      </c>
      <c r="AH35" s="217">
        <f t="shared" si="65"/>
        <v>0</v>
      </c>
      <c r="AI35" s="217">
        <f t="shared" si="66"/>
        <v>0</v>
      </c>
      <c r="AJ35" s="217">
        <f t="shared" si="67"/>
        <v>0</v>
      </c>
      <c r="AK35" s="217">
        <f t="shared" si="68"/>
        <v>0</v>
      </c>
      <c r="AL35" s="89">
        <f t="shared" si="69"/>
        <v>124503</v>
      </c>
    </row>
    <row r="36" spans="1:38" s="41" customFormat="1" hidden="1" x14ac:dyDescent="0.2">
      <c r="A36" s="76" t="s">
        <v>282</v>
      </c>
      <c r="B36" s="77" t="s">
        <v>283</v>
      </c>
      <c r="C36" s="77" t="s">
        <v>73</v>
      </c>
      <c r="D36" s="312" t="s">
        <v>284</v>
      </c>
      <c r="E36" s="234">
        <f t="shared" si="70"/>
        <v>0</v>
      </c>
      <c r="F36" s="221"/>
      <c r="G36" s="221"/>
      <c r="H36" s="221"/>
      <c r="I36" s="221"/>
      <c r="J36" s="121">
        <f t="shared" si="56"/>
        <v>0</v>
      </c>
      <c r="K36" s="221"/>
      <c r="L36" s="221"/>
      <c r="M36" s="221"/>
      <c r="N36" s="221"/>
      <c r="O36" s="241"/>
      <c r="P36" s="234">
        <f t="shared" si="71"/>
        <v>0</v>
      </c>
      <c r="Q36" s="221"/>
      <c r="R36" s="221"/>
      <c r="S36" s="221"/>
      <c r="T36" s="221"/>
      <c r="U36" s="121">
        <f t="shared" si="57"/>
        <v>0</v>
      </c>
      <c r="V36" s="221"/>
      <c r="W36" s="221"/>
      <c r="X36" s="221"/>
      <c r="Y36" s="221"/>
      <c r="Z36" s="241"/>
      <c r="AA36" s="227">
        <f t="shared" si="58"/>
        <v>0</v>
      </c>
      <c r="AB36" s="217">
        <f t="shared" si="59"/>
        <v>0</v>
      </c>
      <c r="AC36" s="217">
        <f t="shared" si="60"/>
        <v>0</v>
      </c>
      <c r="AD36" s="217">
        <f t="shared" si="61"/>
        <v>0</v>
      </c>
      <c r="AE36" s="217">
        <f t="shared" si="62"/>
        <v>0</v>
      </c>
      <c r="AF36" s="217">
        <f t="shared" si="63"/>
        <v>0</v>
      </c>
      <c r="AG36" s="217">
        <f t="shared" si="64"/>
        <v>0</v>
      </c>
      <c r="AH36" s="217">
        <f t="shared" si="65"/>
        <v>0</v>
      </c>
      <c r="AI36" s="217">
        <f t="shared" si="66"/>
        <v>0</v>
      </c>
      <c r="AJ36" s="217">
        <f t="shared" si="67"/>
        <v>0</v>
      </c>
      <c r="AK36" s="217">
        <f t="shared" si="68"/>
        <v>0</v>
      </c>
      <c r="AL36" s="89">
        <f t="shared" si="69"/>
        <v>0</v>
      </c>
    </row>
    <row r="37" spans="1:38" s="41" customFormat="1" ht="25.5" hidden="1" x14ac:dyDescent="0.2">
      <c r="A37" s="76" t="s">
        <v>288</v>
      </c>
      <c r="B37" s="77" t="s">
        <v>289</v>
      </c>
      <c r="C37" s="77" t="s">
        <v>73</v>
      </c>
      <c r="D37" s="312" t="s">
        <v>290</v>
      </c>
      <c r="E37" s="234">
        <f t="shared" si="70"/>
        <v>0</v>
      </c>
      <c r="F37" s="221"/>
      <c r="G37" s="221"/>
      <c r="H37" s="221"/>
      <c r="I37" s="221"/>
      <c r="J37" s="121">
        <f t="shared" si="56"/>
        <v>0</v>
      </c>
      <c r="K37" s="221"/>
      <c r="L37" s="221"/>
      <c r="M37" s="221"/>
      <c r="N37" s="221"/>
      <c r="O37" s="241"/>
      <c r="P37" s="234">
        <f t="shared" si="71"/>
        <v>0</v>
      </c>
      <c r="Q37" s="221"/>
      <c r="R37" s="221"/>
      <c r="S37" s="221"/>
      <c r="T37" s="221"/>
      <c r="U37" s="121">
        <f t="shared" si="57"/>
        <v>0</v>
      </c>
      <c r="V37" s="221"/>
      <c r="W37" s="221"/>
      <c r="X37" s="221"/>
      <c r="Y37" s="221"/>
      <c r="Z37" s="241"/>
      <c r="AA37" s="227">
        <f t="shared" si="58"/>
        <v>0</v>
      </c>
      <c r="AB37" s="217">
        <f t="shared" si="59"/>
        <v>0</v>
      </c>
      <c r="AC37" s="217">
        <f t="shared" si="60"/>
        <v>0</v>
      </c>
      <c r="AD37" s="217">
        <f t="shared" si="61"/>
        <v>0</v>
      </c>
      <c r="AE37" s="217">
        <f t="shared" si="62"/>
        <v>0</v>
      </c>
      <c r="AF37" s="217">
        <f t="shared" si="63"/>
        <v>0</v>
      </c>
      <c r="AG37" s="217">
        <f t="shared" si="64"/>
        <v>0</v>
      </c>
      <c r="AH37" s="217">
        <f t="shared" si="65"/>
        <v>0</v>
      </c>
      <c r="AI37" s="217">
        <f t="shared" si="66"/>
        <v>0</v>
      </c>
      <c r="AJ37" s="217">
        <f t="shared" si="67"/>
        <v>0</v>
      </c>
      <c r="AK37" s="217">
        <f t="shared" si="68"/>
        <v>0</v>
      </c>
      <c r="AL37" s="89">
        <f t="shared" si="69"/>
        <v>0</v>
      </c>
    </row>
    <row r="38" spans="1:38" s="41" customFormat="1" ht="25.5" hidden="1" x14ac:dyDescent="0.2">
      <c r="A38" s="76" t="s">
        <v>322</v>
      </c>
      <c r="B38" s="77" t="s">
        <v>323</v>
      </c>
      <c r="C38" s="77" t="s">
        <v>73</v>
      </c>
      <c r="D38" s="311" t="s">
        <v>324</v>
      </c>
      <c r="E38" s="234">
        <f t="shared" si="70"/>
        <v>0</v>
      </c>
      <c r="F38" s="221"/>
      <c r="G38" s="221"/>
      <c r="H38" s="221"/>
      <c r="I38" s="221"/>
      <c r="J38" s="121">
        <f t="shared" si="56"/>
        <v>0</v>
      </c>
      <c r="K38" s="221"/>
      <c r="L38" s="221"/>
      <c r="M38" s="221"/>
      <c r="N38" s="221"/>
      <c r="O38" s="241"/>
      <c r="P38" s="234">
        <f t="shared" si="71"/>
        <v>0</v>
      </c>
      <c r="Q38" s="221"/>
      <c r="R38" s="221"/>
      <c r="S38" s="221"/>
      <c r="T38" s="221"/>
      <c r="U38" s="121">
        <f t="shared" si="57"/>
        <v>0</v>
      </c>
      <c r="V38" s="221"/>
      <c r="W38" s="221"/>
      <c r="X38" s="221"/>
      <c r="Y38" s="221"/>
      <c r="Z38" s="241"/>
      <c r="AA38" s="227">
        <f t="shared" si="58"/>
        <v>0</v>
      </c>
      <c r="AB38" s="217">
        <f t="shared" si="59"/>
        <v>0</v>
      </c>
      <c r="AC38" s="217">
        <f t="shared" si="60"/>
        <v>0</v>
      </c>
      <c r="AD38" s="217">
        <f t="shared" si="61"/>
        <v>0</v>
      </c>
      <c r="AE38" s="217">
        <f t="shared" si="62"/>
        <v>0</v>
      </c>
      <c r="AF38" s="217">
        <f t="shared" si="63"/>
        <v>0</v>
      </c>
      <c r="AG38" s="217">
        <f t="shared" si="64"/>
        <v>0</v>
      </c>
      <c r="AH38" s="217">
        <f t="shared" si="65"/>
        <v>0</v>
      </c>
      <c r="AI38" s="217">
        <f t="shared" si="66"/>
        <v>0</v>
      </c>
      <c r="AJ38" s="217">
        <f t="shared" si="67"/>
        <v>0</v>
      </c>
      <c r="AK38" s="217">
        <f t="shared" si="68"/>
        <v>0</v>
      </c>
      <c r="AL38" s="89">
        <f t="shared" si="69"/>
        <v>0</v>
      </c>
    </row>
    <row r="39" spans="1:38" s="41" customFormat="1" ht="25.5" hidden="1" x14ac:dyDescent="0.2">
      <c r="A39" s="76" t="s">
        <v>422</v>
      </c>
      <c r="B39" s="77" t="s">
        <v>423</v>
      </c>
      <c r="C39" s="77" t="s">
        <v>73</v>
      </c>
      <c r="D39" s="313" t="s">
        <v>424</v>
      </c>
      <c r="E39" s="234">
        <f t="shared" si="70"/>
        <v>0</v>
      </c>
      <c r="F39" s="222"/>
      <c r="G39" s="222"/>
      <c r="H39" s="222"/>
      <c r="I39" s="222"/>
      <c r="J39" s="121">
        <f t="shared" si="56"/>
        <v>0</v>
      </c>
      <c r="K39" s="222"/>
      <c r="L39" s="222"/>
      <c r="M39" s="222"/>
      <c r="N39" s="222"/>
      <c r="O39" s="242"/>
      <c r="P39" s="234">
        <f t="shared" si="71"/>
        <v>0</v>
      </c>
      <c r="Q39" s="222"/>
      <c r="R39" s="222"/>
      <c r="S39" s="222"/>
      <c r="T39" s="222"/>
      <c r="U39" s="121">
        <f t="shared" si="57"/>
        <v>0</v>
      </c>
      <c r="V39" s="222"/>
      <c r="W39" s="222"/>
      <c r="X39" s="222"/>
      <c r="Y39" s="222"/>
      <c r="Z39" s="242"/>
      <c r="AA39" s="227">
        <f t="shared" si="58"/>
        <v>0</v>
      </c>
      <c r="AB39" s="217">
        <f t="shared" si="59"/>
        <v>0</v>
      </c>
      <c r="AC39" s="217">
        <f t="shared" si="60"/>
        <v>0</v>
      </c>
      <c r="AD39" s="217">
        <f t="shared" si="61"/>
        <v>0</v>
      </c>
      <c r="AE39" s="217">
        <f t="shared" si="62"/>
        <v>0</v>
      </c>
      <c r="AF39" s="217">
        <f t="shared" si="63"/>
        <v>0</v>
      </c>
      <c r="AG39" s="217">
        <f t="shared" si="64"/>
        <v>0</v>
      </c>
      <c r="AH39" s="217">
        <f t="shared" si="65"/>
        <v>0</v>
      </c>
      <c r="AI39" s="217">
        <f t="shared" si="66"/>
        <v>0</v>
      </c>
      <c r="AJ39" s="217">
        <f t="shared" si="67"/>
        <v>0</v>
      </c>
      <c r="AK39" s="217">
        <f t="shared" si="68"/>
        <v>0</v>
      </c>
      <c r="AL39" s="89">
        <f t="shared" si="69"/>
        <v>0</v>
      </c>
    </row>
    <row r="40" spans="1:38" s="41" customFormat="1" ht="25.5" hidden="1" x14ac:dyDescent="0.2">
      <c r="A40" s="76" t="s">
        <v>425</v>
      </c>
      <c r="B40" s="77" t="s">
        <v>426</v>
      </c>
      <c r="C40" s="77" t="s">
        <v>73</v>
      </c>
      <c r="D40" s="313" t="s">
        <v>427</v>
      </c>
      <c r="E40" s="234">
        <f t="shared" si="70"/>
        <v>0</v>
      </c>
      <c r="F40" s="221"/>
      <c r="G40" s="221"/>
      <c r="H40" s="221"/>
      <c r="I40" s="221"/>
      <c r="J40" s="121">
        <f t="shared" si="56"/>
        <v>0</v>
      </c>
      <c r="K40" s="221"/>
      <c r="L40" s="221"/>
      <c r="M40" s="221"/>
      <c r="N40" s="221"/>
      <c r="O40" s="241"/>
      <c r="P40" s="234">
        <f t="shared" si="71"/>
        <v>0</v>
      </c>
      <c r="Q40" s="221"/>
      <c r="R40" s="221"/>
      <c r="S40" s="221"/>
      <c r="T40" s="221"/>
      <c r="U40" s="121">
        <f t="shared" si="57"/>
        <v>0</v>
      </c>
      <c r="V40" s="221"/>
      <c r="W40" s="221"/>
      <c r="X40" s="221"/>
      <c r="Y40" s="221"/>
      <c r="Z40" s="241"/>
      <c r="AA40" s="227">
        <f t="shared" si="58"/>
        <v>0</v>
      </c>
      <c r="AB40" s="217">
        <f t="shared" si="59"/>
        <v>0</v>
      </c>
      <c r="AC40" s="217">
        <f t="shared" si="60"/>
        <v>0</v>
      </c>
      <c r="AD40" s="217">
        <f t="shared" si="61"/>
        <v>0</v>
      </c>
      <c r="AE40" s="217">
        <f t="shared" si="62"/>
        <v>0</v>
      </c>
      <c r="AF40" s="217">
        <f t="shared" si="63"/>
        <v>0</v>
      </c>
      <c r="AG40" s="217">
        <f t="shared" si="64"/>
        <v>0</v>
      </c>
      <c r="AH40" s="217">
        <f t="shared" si="65"/>
        <v>0</v>
      </c>
      <c r="AI40" s="217">
        <f t="shared" si="66"/>
        <v>0</v>
      </c>
      <c r="AJ40" s="217">
        <f t="shared" si="67"/>
        <v>0</v>
      </c>
      <c r="AK40" s="217">
        <f t="shared" si="68"/>
        <v>0</v>
      </c>
      <c r="AL40" s="89">
        <f t="shared" si="69"/>
        <v>0</v>
      </c>
    </row>
    <row r="41" spans="1:38" s="41" customFormat="1" x14ac:dyDescent="0.2">
      <c r="A41" s="76" t="s">
        <v>183</v>
      </c>
      <c r="B41" s="77" t="s">
        <v>162</v>
      </c>
      <c r="C41" s="77" t="s">
        <v>85</v>
      </c>
      <c r="D41" s="303" t="s">
        <v>163</v>
      </c>
      <c r="E41" s="234">
        <f t="shared" si="70"/>
        <v>218910</v>
      </c>
      <c r="F41" s="218">
        <v>218910</v>
      </c>
      <c r="G41" s="218"/>
      <c r="H41" s="218"/>
      <c r="I41" s="218"/>
      <c r="J41" s="121">
        <f t="shared" si="56"/>
        <v>0</v>
      </c>
      <c r="K41" s="218"/>
      <c r="L41" s="218"/>
      <c r="M41" s="218"/>
      <c r="N41" s="218"/>
      <c r="O41" s="236"/>
      <c r="P41" s="234">
        <f t="shared" si="71"/>
        <v>0</v>
      </c>
      <c r="Q41" s="218"/>
      <c r="R41" s="218"/>
      <c r="S41" s="218"/>
      <c r="T41" s="218"/>
      <c r="U41" s="121">
        <f t="shared" si="57"/>
        <v>0</v>
      </c>
      <c r="V41" s="218"/>
      <c r="W41" s="218"/>
      <c r="X41" s="218"/>
      <c r="Y41" s="218"/>
      <c r="Z41" s="236"/>
      <c r="AA41" s="227">
        <f t="shared" si="58"/>
        <v>218910</v>
      </c>
      <c r="AB41" s="217">
        <f t="shared" si="59"/>
        <v>218910</v>
      </c>
      <c r="AC41" s="217">
        <f t="shared" si="60"/>
        <v>0</v>
      </c>
      <c r="AD41" s="217">
        <f t="shared" si="61"/>
        <v>0</v>
      </c>
      <c r="AE41" s="217">
        <f t="shared" si="62"/>
        <v>0</v>
      </c>
      <c r="AF41" s="217">
        <f t="shared" si="63"/>
        <v>0</v>
      </c>
      <c r="AG41" s="217">
        <f t="shared" si="64"/>
        <v>0</v>
      </c>
      <c r="AH41" s="217">
        <f t="shared" si="65"/>
        <v>0</v>
      </c>
      <c r="AI41" s="217">
        <f t="shared" si="66"/>
        <v>0</v>
      </c>
      <c r="AJ41" s="217">
        <f t="shared" si="67"/>
        <v>0</v>
      </c>
      <c r="AK41" s="217">
        <f t="shared" si="68"/>
        <v>0</v>
      </c>
      <c r="AL41" s="89">
        <f t="shared" si="69"/>
        <v>218910</v>
      </c>
    </row>
    <row r="42" spans="1:38" s="41" customFormat="1" hidden="1" x14ac:dyDescent="0.2">
      <c r="A42" s="76" t="s">
        <v>370</v>
      </c>
      <c r="B42" s="77" t="s">
        <v>13</v>
      </c>
      <c r="C42" s="78" t="s">
        <v>147</v>
      </c>
      <c r="D42" s="305" t="s">
        <v>146</v>
      </c>
      <c r="E42" s="234">
        <f t="shared" si="70"/>
        <v>0</v>
      </c>
      <c r="F42" s="218"/>
      <c r="G42" s="218"/>
      <c r="H42" s="218"/>
      <c r="I42" s="218"/>
      <c r="J42" s="121">
        <f t="shared" si="56"/>
        <v>0</v>
      </c>
      <c r="K42" s="218"/>
      <c r="L42" s="218"/>
      <c r="M42" s="218"/>
      <c r="N42" s="218"/>
      <c r="O42" s="236"/>
      <c r="P42" s="234">
        <f t="shared" si="71"/>
        <v>0</v>
      </c>
      <c r="Q42" s="218"/>
      <c r="R42" s="218"/>
      <c r="S42" s="218"/>
      <c r="T42" s="218"/>
      <c r="U42" s="121">
        <f t="shared" si="57"/>
        <v>0</v>
      </c>
      <c r="V42" s="218"/>
      <c r="W42" s="218"/>
      <c r="X42" s="218"/>
      <c r="Y42" s="218"/>
      <c r="Z42" s="236"/>
      <c r="AA42" s="227">
        <f t="shared" si="58"/>
        <v>0</v>
      </c>
      <c r="AB42" s="217">
        <f t="shared" si="59"/>
        <v>0</v>
      </c>
      <c r="AC42" s="217">
        <f t="shared" si="60"/>
        <v>0</v>
      </c>
      <c r="AD42" s="217">
        <f t="shared" si="61"/>
        <v>0</v>
      </c>
      <c r="AE42" s="217">
        <f t="shared" si="62"/>
        <v>0</v>
      </c>
      <c r="AF42" s="217">
        <f t="shared" si="63"/>
        <v>0</v>
      </c>
      <c r="AG42" s="217">
        <f t="shared" si="64"/>
        <v>0</v>
      </c>
      <c r="AH42" s="217">
        <f t="shared" si="65"/>
        <v>0</v>
      </c>
      <c r="AI42" s="217">
        <f t="shared" si="66"/>
        <v>0</v>
      </c>
      <c r="AJ42" s="217">
        <f t="shared" si="67"/>
        <v>0</v>
      </c>
      <c r="AK42" s="217">
        <f t="shared" si="68"/>
        <v>0</v>
      </c>
      <c r="AL42" s="89">
        <f t="shared" si="69"/>
        <v>0</v>
      </c>
    </row>
    <row r="43" spans="1:38" s="41" customFormat="1" ht="27" hidden="1" customHeight="1" thickBot="1" x14ac:dyDescent="0.25">
      <c r="A43" s="61" t="s">
        <v>145</v>
      </c>
      <c r="B43" s="78" t="s">
        <v>110</v>
      </c>
      <c r="C43" s="78" t="s">
        <v>76</v>
      </c>
      <c r="D43" s="304" t="s">
        <v>105</v>
      </c>
      <c r="E43" s="234">
        <f t="shared" si="70"/>
        <v>0</v>
      </c>
      <c r="F43" s="219"/>
      <c r="G43" s="219"/>
      <c r="H43" s="219"/>
      <c r="I43" s="219"/>
      <c r="J43" s="121">
        <f t="shared" si="56"/>
        <v>0</v>
      </c>
      <c r="K43" s="219"/>
      <c r="L43" s="219"/>
      <c r="M43" s="219"/>
      <c r="N43" s="219"/>
      <c r="O43" s="237"/>
      <c r="P43" s="234">
        <f t="shared" si="71"/>
        <v>0</v>
      </c>
      <c r="Q43" s="219"/>
      <c r="R43" s="219"/>
      <c r="S43" s="219"/>
      <c r="T43" s="219"/>
      <c r="U43" s="121">
        <f t="shared" si="57"/>
        <v>0</v>
      </c>
      <c r="V43" s="219"/>
      <c r="W43" s="219"/>
      <c r="X43" s="219"/>
      <c r="Y43" s="219"/>
      <c r="Z43" s="237"/>
      <c r="AA43" s="227">
        <f t="shared" si="58"/>
        <v>0</v>
      </c>
      <c r="AB43" s="217">
        <f t="shared" si="59"/>
        <v>0</v>
      </c>
      <c r="AC43" s="217">
        <f t="shared" si="60"/>
        <v>0</v>
      </c>
      <c r="AD43" s="217">
        <f t="shared" si="61"/>
        <v>0</v>
      </c>
      <c r="AE43" s="217">
        <f t="shared" si="62"/>
        <v>0</v>
      </c>
      <c r="AF43" s="217">
        <f t="shared" si="63"/>
        <v>0</v>
      </c>
      <c r="AG43" s="217">
        <f t="shared" si="64"/>
        <v>0</v>
      </c>
      <c r="AH43" s="217">
        <f t="shared" si="65"/>
        <v>0</v>
      </c>
      <c r="AI43" s="217">
        <f t="shared" si="66"/>
        <v>0</v>
      </c>
      <c r="AJ43" s="217">
        <f t="shared" si="67"/>
        <v>0</v>
      </c>
      <c r="AK43" s="217">
        <f t="shared" si="68"/>
        <v>0</v>
      </c>
      <c r="AL43" s="89">
        <f t="shared" si="69"/>
        <v>0</v>
      </c>
    </row>
    <row r="44" spans="1:38" s="41" customFormat="1" ht="13.5" thickBot="1" x14ac:dyDescent="0.25">
      <c r="A44" s="61" t="s">
        <v>198</v>
      </c>
      <c r="B44" s="78" t="s">
        <v>125</v>
      </c>
      <c r="C44" s="78" t="s">
        <v>82</v>
      </c>
      <c r="D44" s="314" t="s">
        <v>124</v>
      </c>
      <c r="E44" s="234">
        <f t="shared" si="70"/>
        <v>2827482</v>
      </c>
      <c r="F44" s="219">
        <v>2827482</v>
      </c>
      <c r="G44" s="219">
        <v>2085879</v>
      </c>
      <c r="H44" s="219">
        <v>88760</v>
      </c>
      <c r="I44" s="219"/>
      <c r="J44" s="121">
        <f t="shared" si="56"/>
        <v>0</v>
      </c>
      <c r="K44" s="219"/>
      <c r="L44" s="219"/>
      <c r="M44" s="219"/>
      <c r="N44" s="219"/>
      <c r="O44" s="237"/>
      <c r="P44" s="234">
        <f t="shared" si="71"/>
        <v>0</v>
      </c>
      <c r="Q44" s="219"/>
      <c r="R44" s="219"/>
      <c r="S44" s="219"/>
      <c r="T44" s="219"/>
      <c r="U44" s="121">
        <f t="shared" si="57"/>
        <v>0</v>
      </c>
      <c r="V44" s="219"/>
      <c r="W44" s="219"/>
      <c r="X44" s="219"/>
      <c r="Y44" s="219"/>
      <c r="Z44" s="237"/>
      <c r="AA44" s="227">
        <f t="shared" si="58"/>
        <v>2827482</v>
      </c>
      <c r="AB44" s="217">
        <f t="shared" si="59"/>
        <v>2827482</v>
      </c>
      <c r="AC44" s="217">
        <f t="shared" si="60"/>
        <v>2085879</v>
      </c>
      <c r="AD44" s="217">
        <f t="shared" si="61"/>
        <v>88760</v>
      </c>
      <c r="AE44" s="217">
        <f t="shared" si="62"/>
        <v>0</v>
      </c>
      <c r="AF44" s="217">
        <f t="shared" si="63"/>
        <v>0</v>
      </c>
      <c r="AG44" s="217">
        <f t="shared" si="64"/>
        <v>0</v>
      </c>
      <c r="AH44" s="217">
        <f t="shared" si="65"/>
        <v>0</v>
      </c>
      <c r="AI44" s="217">
        <f t="shared" si="66"/>
        <v>0</v>
      </c>
      <c r="AJ44" s="217">
        <f t="shared" si="67"/>
        <v>0</v>
      </c>
      <c r="AK44" s="217">
        <f t="shared" si="68"/>
        <v>0</v>
      </c>
      <c r="AL44" s="89">
        <f t="shared" si="69"/>
        <v>2827482</v>
      </c>
    </row>
    <row r="45" spans="1:38" s="55" customFormat="1" x14ac:dyDescent="0.2">
      <c r="A45" s="25" t="s">
        <v>134</v>
      </c>
      <c r="B45" s="26"/>
      <c r="C45" s="26"/>
      <c r="D45" s="300" t="s">
        <v>111</v>
      </c>
      <c r="E45" s="239">
        <f t="shared" ref="E45:O45" si="72">SUM(E46)</f>
        <v>29044094</v>
      </c>
      <c r="F45" s="51">
        <f t="shared" si="72"/>
        <v>29044094</v>
      </c>
      <c r="G45" s="51">
        <f t="shared" si="72"/>
        <v>17361345</v>
      </c>
      <c r="H45" s="51">
        <f t="shared" si="72"/>
        <v>661140</v>
      </c>
      <c r="I45" s="51">
        <f t="shared" si="72"/>
        <v>0</v>
      </c>
      <c r="J45" s="51">
        <f t="shared" si="72"/>
        <v>180000</v>
      </c>
      <c r="K45" s="51">
        <f t="shared" si="72"/>
        <v>0</v>
      </c>
      <c r="L45" s="51">
        <f t="shared" si="72"/>
        <v>180000</v>
      </c>
      <c r="M45" s="51">
        <f t="shared" si="72"/>
        <v>20000</v>
      </c>
      <c r="N45" s="51">
        <f t="shared" si="72"/>
        <v>0</v>
      </c>
      <c r="O45" s="126">
        <f t="shared" si="72"/>
        <v>0</v>
      </c>
      <c r="P45" s="239">
        <f t="shared" ref="P45:AK45" si="73">SUM(P46)</f>
        <v>0</v>
      </c>
      <c r="Q45" s="51">
        <f t="shared" si="73"/>
        <v>0</v>
      </c>
      <c r="R45" s="51">
        <f t="shared" si="73"/>
        <v>0</v>
      </c>
      <c r="S45" s="51">
        <f t="shared" si="73"/>
        <v>0</v>
      </c>
      <c r="T45" s="51">
        <f t="shared" si="73"/>
        <v>0</v>
      </c>
      <c r="U45" s="51">
        <f t="shared" si="73"/>
        <v>0</v>
      </c>
      <c r="V45" s="51">
        <f t="shared" si="73"/>
        <v>0</v>
      </c>
      <c r="W45" s="51">
        <f t="shared" si="73"/>
        <v>0</v>
      </c>
      <c r="X45" s="51">
        <f t="shared" si="73"/>
        <v>0</v>
      </c>
      <c r="Y45" s="51">
        <f t="shared" si="73"/>
        <v>0</v>
      </c>
      <c r="Z45" s="126">
        <f t="shared" si="73"/>
        <v>0</v>
      </c>
      <c r="AA45" s="228">
        <f t="shared" si="73"/>
        <v>29044094</v>
      </c>
      <c r="AB45" s="51">
        <f t="shared" si="73"/>
        <v>29044094</v>
      </c>
      <c r="AC45" s="51">
        <f t="shared" si="73"/>
        <v>17361345</v>
      </c>
      <c r="AD45" s="51">
        <f t="shared" si="73"/>
        <v>661140</v>
      </c>
      <c r="AE45" s="51">
        <f t="shared" si="73"/>
        <v>0</v>
      </c>
      <c r="AF45" s="51">
        <f t="shared" si="73"/>
        <v>180000</v>
      </c>
      <c r="AG45" s="51">
        <f t="shared" si="73"/>
        <v>0</v>
      </c>
      <c r="AH45" s="51">
        <f t="shared" si="73"/>
        <v>180000</v>
      </c>
      <c r="AI45" s="51">
        <f t="shared" si="73"/>
        <v>20000</v>
      </c>
      <c r="AJ45" s="51">
        <f t="shared" si="73"/>
        <v>0</v>
      </c>
      <c r="AK45" s="51">
        <f t="shared" si="73"/>
        <v>0</v>
      </c>
      <c r="AL45" s="126">
        <f t="shared" ref="AL45" si="74">SUM(AL46)</f>
        <v>29224094</v>
      </c>
    </row>
    <row r="46" spans="1:38" s="55" customFormat="1" x14ac:dyDescent="0.2">
      <c r="A46" s="22" t="s">
        <v>135</v>
      </c>
      <c r="B46" s="23"/>
      <c r="C46" s="23"/>
      <c r="D46" s="301" t="s">
        <v>112</v>
      </c>
      <c r="E46" s="240">
        <f t="shared" ref="E46:AL46" si="75">SUM(E47:E63)</f>
        <v>29044094</v>
      </c>
      <c r="F46" s="50">
        <f t="shared" si="75"/>
        <v>29044094</v>
      </c>
      <c r="G46" s="50">
        <f t="shared" si="75"/>
        <v>17361345</v>
      </c>
      <c r="H46" s="50">
        <f t="shared" si="75"/>
        <v>661140</v>
      </c>
      <c r="I46" s="50">
        <f t="shared" si="75"/>
        <v>0</v>
      </c>
      <c r="J46" s="50">
        <f t="shared" si="75"/>
        <v>180000</v>
      </c>
      <c r="K46" s="50">
        <f t="shared" si="75"/>
        <v>0</v>
      </c>
      <c r="L46" s="50">
        <f t="shared" si="75"/>
        <v>180000</v>
      </c>
      <c r="M46" s="50">
        <f t="shared" si="75"/>
        <v>20000</v>
      </c>
      <c r="N46" s="50">
        <f t="shared" si="75"/>
        <v>0</v>
      </c>
      <c r="O46" s="127">
        <f t="shared" si="75"/>
        <v>0</v>
      </c>
      <c r="P46" s="240">
        <f t="shared" si="75"/>
        <v>0</v>
      </c>
      <c r="Q46" s="50">
        <f t="shared" si="75"/>
        <v>0</v>
      </c>
      <c r="R46" s="50">
        <f t="shared" si="75"/>
        <v>0</v>
      </c>
      <c r="S46" s="50">
        <f t="shared" si="75"/>
        <v>0</v>
      </c>
      <c r="T46" s="50">
        <f t="shared" si="75"/>
        <v>0</v>
      </c>
      <c r="U46" s="50">
        <f t="shared" si="75"/>
        <v>0</v>
      </c>
      <c r="V46" s="50">
        <f t="shared" si="75"/>
        <v>0</v>
      </c>
      <c r="W46" s="50">
        <f t="shared" si="75"/>
        <v>0</v>
      </c>
      <c r="X46" s="50">
        <f t="shared" si="75"/>
        <v>0</v>
      </c>
      <c r="Y46" s="50">
        <f t="shared" si="75"/>
        <v>0</v>
      </c>
      <c r="Z46" s="127">
        <f t="shared" si="75"/>
        <v>0</v>
      </c>
      <c r="AA46" s="229">
        <f t="shared" si="75"/>
        <v>29044094</v>
      </c>
      <c r="AB46" s="50">
        <f t="shared" si="75"/>
        <v>29044094</v>
      </c>
      <c r="AC46" s="50">
        <f t="shared" si="75"/>
        <v>17361345</v>
      </c>
      <c r="AD46" s="50">
        <f t="shared" si="75"/>
        <v>661140</v>
      </c>
      <c r="AE46" s="50">
        <f t="shared" si="75"/>
        <v>0</v>
      </c>
      <c r="AF46" s="50">
        <f t="shared" si="75"/>
        <v>180000</v>
      </c>
      <c r="AG46" s="50">
        <f t="shared" si="75"/>
        <v>0</v>
      </c>
      <c r="AH46" s="50">
        <f t="shared" si="75"/>
        <v>180000</v>
      </c>
      <c r="AI46" s="50">
        <f t="shared" si="75"/>
        <v>20000</v>
      </c>
      <c r="AJ46" s="50">
        <f t="shared" si="75"/>
        <v>0</v>
      </c>
      <c r="AK46" s="50">
        <f t="shared" si="75"/>
        <v>0</v>
      </c>
      <c r="AL46" s="127">
        <f t="shared" si="75"/>
        <v>29224094</v>
      </c>
    </row>
    <row r="47" spans="1:38" s="41" customFormat="1" ht="20.45" customHeight="1" x14ac:dyDescent="0.2">
      <c r="A47" s="79" t="s">
        <v>15</v>
      </c>
      <c r="B47" s="62" t="s">
        <v>142</v>
      </c>
      <c r="C47" s="62" t="s">
        <v>60</v>
      </c>
      <c r="D47" s="302" t="s">
        <v>271</v>
      </c>
      <c r="E47" s="234">
        <f>SUM(F47)</f>
        <v>9680684</v>
      </c>
      <c r="F47" s="217">
        <v>9680684</v>
      </c>
      <c r="G47" s="217">
        <v>7472495</v>
      </c>
      <c r="H47" s="217">
        <v>367740</v>
      </c>
      <c r="I47" s="217"/>
      <c r="J47" s="121">
        <f t="shared" ref="J47:J63" si="76">SUM(L47+O47)</f>
        <v>0</v>
      </c>
      <c r="K47" s="217"/>
      <c r="L47" s="217"/>
      <c r="M47" s="217"/>
      <c r="N47" s="217"/>
      <c r="O47" s="235"/>
      <c r="P47" s="234">
        <f>SUM(Q47)</f>
        <v>0</v>
      </c>
      <c r="Q47" s="217"/>
      <c r="R47" s="217"/>
      <c r="S47" s="217"/>
      <c r="T47" s="217"/>
      <c r="U47" s="121">
        <f t="shared" ref="U47:U63" si="77">SUM(W47+Z47)</f>
        <v>0</v>
      </c>
      <c r="V47" s="217"/>
      <c r="W47" s="217"/>
      <c r="X47" s="217"/>
      <c r="Y47" s="217"/>
      <c r="Z47" s="235"/>
      <c r="AA47" s="227">
        <f t="shared" ref="AA47:AA63" si="78">SUM(E47+P47)</f>
        <v>9680684</v>
      </c>
      <c r="AB47" s="217">
        <f t="shared" ref="AB47:AB63" si="79">SUM(F47+Q47)</f>
        <v>9680684</v>
      </c>
      <c r="AC47" s="217">
        <f t="shared" ref="AC47:AC63" si="80">SUM(G47+R47)</f>
        <v>7472495</v>
      </c>
      <c r="AD47" s="217">
        <f t="shared" ref="AD47:AD63" si="81">SUM(H47+S47)</f>
        <v>367740</v>
      </c>
      <c r="AE47" s="217">
        <f t="shared" ref="AE47:AE63" si="82">SUM(I47+T47)</f>
        <v>0</v>
      </c>
      <c r="AF47" s="217">
        <f t="shared" ref="AF47:AF63" si="83">SUM(J47+U47)</f>
        <v>0</v>
      </c>
      <c r="AG47" s="217">
        <f t="shared" ref="AG47:AG63" si="84">SUM(K47+V47)</f>
        <v>0</v>
      </c>
      <c r="AH47" s="217">
        <f t="shared" ref="AH47:AH63" si="85">SUM(L47+W47)</f>
        <v>0</v>
      </c>
      <c r="AI47" s="217">
        <f t="shared" ref="AI47:AI63" si="86">SUM(M47+X47)</f>
        <v>0</v>
      </c>
      <c r="AJ47" s="217">
        <f t="shared" ref="AJ47:AJ63" si="87">SUM(N47+Y47)</f>
        <v>0</v>
      </c>
      <c r="AK47" s="217">
        <f t="shared" ref="AK47:AK63" si="88">SUM(O47+Z47)</f>
        <v>0</v>
      </c>
      <c r="AL47" s="89">
        <f t="shared" ref="AL47:AL67" si="89">SUM(AA47+AF47)</f>
        <v>9680684</v>
      </c>
    </row>
    <row r="48" spans="1:38" s="41" customFormat="1" x14ac:dyDescent="0.2">
      <c r="A48" s="79" t="s">
        <v>174</v>
      </c>
      <c r="B48" s="62" t="s">
        <v>94</v>
      </c>
      <c r="C48" s="62" t="s">
        <v>77</v>
      </c>
      <c r="D48" s="303" t="s">
        <v>170</v>
      </c>
      <c r="E48" s="234">
        <f t="shared" ref="E48:E60" si="90">SUM(F48)</f>
        <v>50000</v>
      </c>
      <c r="F48" s="218">
        <v>50000</v>
      </c>
      <c r="G48" s="218"/>
      <c r="H48" s="218"/>
      <c r="I48" s="218"/>
      <c r="J48" s="121">
        <f t="shared" si="76"/>
        <v>0</v>
      </c>
      <c r="K48" s="218"/>
      <c r="L48" s="218"/>
      <c r="M48" s="218"/>
      <c r="N48" s="218"/>
      <c r="O48" s="236"/>
      <c r="P48" s="234">
        <f t="shared" ref="P48:P63" si="91">SUM(Q48)</f>
        <v>0</v>
      </c>
      <c r="Q48" s="218"/>
      <c r="R48" s="218"/>
      <c r="S48" s="218"/>
      <c r="T48" s="218"/>
      <c r="U48" s="121">
        <f t="shared" si="77"/>
        <v>0</v>
      </c>
      <c r="V48" s="218"/>
      <c r="W48" s="218"/>
      <c r="X48" s="218"/>
      <c r="Y48" s="218"/>
      <c r="Z48" s="236"/>
      <c r="AA48" s="227">
        <f t="shared" si="78"/>
        <v>50000</v>
      </c>
      <c r="AB48" s="217">
        <f t="shared" si="79"/>
        <v>50000</v>
      </c>
      <c r="AC48" s="217">
        <f t="shared" si="80"/>
        <v>0</v>
      </c>
      <c r="AD48" s="217">
        <f t="shared" si="81"/>
        <v>0</v>
      </c>
      <c r="AE48" s="217">
        <f t="shared" si="82"/>
        <v>0</v>
      </c>
      <c r="AF48" s="217">
        <f t="shared" si="83"/>
        <v>0</v>
      </c>
      <c r="AG48" s="217">
        <f t="shared" si="84"/>
        <v>0</v>
      </c>
      <c r="AH48" s="217">
        <f t="shared" si="85"/>
        <v>0</v>
      </c>
      <c r="AI48" s="217">
        <f t="shared" si="86"/>
        <v>0</v>
      </c>
      <c r="AJ48" s="217">
        <f t="shared" si="87"/>
        <v>0</v>
      </c>
      <c r="AK48" s="217">
        <f t="shared" si="88"/>
        <v>0</v>
      </c>
      <c r="AL48" s="89">
        <f t="shared" si="89"/>
        <v>50000</v>
      </c>
    </row>
    <row r="49" spans="1:38" s="41" customFormat="1" x14ac:dyDescent="0.2">
      <c r="A49" s="61" t="s">
        <v>0</v>
      </c>
      <c r="B49" s="78" t="s">
        <v>119</v>
      </c>
      <c r="C49" s="85">
        <v>1030</v>
      </c>
      <c r="D49" s="305" t="s">
        <v>1</v>
      </c>
      <c r="E49" s="234">
        <f t="shared" si="90"/>
        <v>180000</v>
      </c>
      <c r="F49" s="218">
        <v>180000</v>
      </c>
      <c r="G49" s="218"/>
      <c r="H49" s="218"/>
      <c r="I49" s="218"/>
      <c r="J49" s="121">
        <f t="shared" si="76"/>
        <v>0</v>
      </c>
      <c r="K49" s="218"/>
      <c r="L49" s="218"/>
      <c r="M49" s="218"/>
      <c r="N49" s="218"/>
      <c r="O49" s="236"/>
      <c r="P49" s="234">
        <f t="shared" si="91"/>
        <v>0</v>
      </c>
      <c r="Q49" s="218"/>
      <c r="R49" s="218"/>
      <c r="S49" s="218"/>
      <c r="T49" s="218"/>
      <c r="U49" s="121">
        <f t="shared" si="77"/>
        <v>0</v>
      </c>
      <c r="V49" s="218"/>
      <c r="W49" s="218"/>
      <c r="X49" s="218"/>
      <c r="Y49" s="218"/>
      <c r="Z49" s="236"/>
      <c r="AA49" s="227">
        <f t="shared" si="78"/>
        <v>180000</v>
      </c>
      <c r="AB49" s="217">
        <f t="shared" si="79"/>
        <v>180000</v>
      </c>
      <c r="AC49" s="217">
        <f t="shared" si="80"/>
        <v>0</v>
      </c>
      <c r="AD49" s="217">
        <f t="shared" si="81"/>
        <v>0</v>
      </c>
      <c r="AE49" s="217">
        <f t="shared" si="82"/>
        <v>0</v>
      </c>
      <c r="AF49" s="217">
        <f t="shared" si="83"/>
        <v>0</v>
      </c>
      <c r="AG49" s="217">
        <f t="shared" si="84"/>
        <v>0</v>
      </c>
      <c r="AH49" s="217">
        <f t="shared" si="85"/>
        <v>0</v>
      </c>
      <c r="AI49" s="217">
        <f t="shared" si="86"/>
        <v>0</v>
      </c>
      <c r="AJ49" s="217">
        <f t="shared" si="87"/>
        <v>0</v>
      </c>
      <c r="AK49" s="217">
        <f t="shared" si="88"/>
        <v>0</v>
      </c>
      <c r="AL49" s="89">
        <f t="shared" si="89"/>
        <v>180000</v>
      </c>
    </row>
    <row r="50" spans="1:38" s="41" customFormat="1" x14ac:dyDescent="0.2">
      <c r="A50" s="61" t="s">
        <v>2</v>
      </c>
      <c r="B50" s="78" t="s">
        <v>3</v>
      </c>
      <c r="C50" s="85" t="s">
        <v>84</v>
      </c>
      <c r="D50" s="304" t="s">
        <v>221</v>
      </c>
      <c r="E50" s="234">
        <f t="shared" si="90"/>
        <v>35000</v>
      </c>
      <c r="F50" s="219">
        <v>35000</v>
      </c>
      <c r="G50" s="219"/>
      <c r="H50" s="219"/>
      <c r="I50" s="219"/>
      <c r="J50" s="121">
        <f t="shared" si="76"/>
        <v>0</v>
      </c>
      <c r="K50" s="219"/>
      <c r="L50" s="219"/>
      <c r="M50" s="219"/>
      <c r="N50" s="219"/>
      <c r="O50" s="237"/>
      <c r="P50" s="234">
        <f t="shared" si="91"/>
        <v>0</v>
      </c>
      <c r="Q50" s="219"/>
      <c r="R50" s="219"/>
      <c r="S50" s="219"/>
      <c r="T50" s="219"/>
      <c r="U50" s="121">
        <f t="shared" si="77"/>
        <v>0</v>
      </c>
      <c r="V50" s="219"/>
      <c r="W50" s="219"/>
      <c r="X50" s="219"/>
      <c r="Y50" s="219"/>
      <c r="Z50" s="237"/>
      <c r="AA50" s="227">
        <f t="shared" si="78"/>
        <v>35000</v>
      </c>
      <c r="AB50" s="217">
        <f t="shared" si="79"/>
        <v>35000</v>
      </c>
      <c r="AC50" s="217">
        <f t="shared" si="80"/>
        <v>0</v>
      </c>
      <c r="AD50" s="217">
        <f t="shared" si="81"/>
        <v>0</v>
      </c>
      <c r="AE50" s="217">
        <f t="shared" si="82"/>
        <v>0</v>
      </c>
      <c r="AF50" s="217">
        <f t="shared" si="83"/>
        <v>0</v>
      </c>
      <c r="AG50" s="217">
        <f t="shared" si="84"/>
        <v>0</v>
      </c>
      <c r="AH50" s="217">
        <f t="shared" si="85"/>
        <v>0</v>
      </c>
      <c r="AI50" s="217">
        <f t="shared" si="86"/>
        <v>0</v>
      </c>
      <c r="AJ50" s="217">
        <f t="shared" si="87"/>
        <v>0</v>
      </c>
      <c r="AK50" s="217">
        <f t="shared" si="88"/>
        <v>0</v>
      </c>
      <c r="AL50" s="89">
        <f t="shared" si="89"/>
        <v>35000</v>
      </c>
    </row>
    <row r="51" spans="1:38" s="41" customFormat="1" x14ac:dyDescent="0.2">
      <c r="A51" s="61" t="s">
        <v>4</v>
      </c>
      <c r="B51" s="78" t="s">
        <v>120</v>
      </c>
      <c r="C51" s="85" t="s">
        <v>84</v>
      </c>
      <c r="D51" s="304" t="s">
        <v>71</v>
      </c>
      <c r="E51" s="234">
        <f t="shared" si="90"/>
        <v>150000</v>
      </c>
      <c r="F51" s="219">
        <v>150000</v>
      </c>
      <c r="G51" s="219"/>
      <c r="H51" s="219"/>
      <c r="I51" s="219"/>
      <c r="J51" s="121">
        <f t="shared" si="76"/>
        <v>0</v>
      </c>
      <c r="K51" s="219"/>
      <c r="L51" s="219"/>
      <c r="M51" s="219"/>
      <c r="N51" s="219"/>
      <c r="O51" s="237"/>
      <c r="P51" s="234">
        <f t="shared" si="91"/>
        <v>0</v>
      </c>
      <c r="Q51" s="219"/>
      <c r="R51" s="219"/>
      <c r="S51" s="219"/>
      <c r="T51" s="219"/>
      <c r="U51" s="121">
        <f t="shared" si="77"/>
        <v>0</v>
      </c>
      <c r="V51" s="219"/>
      <c r="W51" s="219"/>
      <c r="X51" s="219"/>
      <c r="Y51" s="219"/>
      <c r="Z51" s="237"/>
      <c r="AA51" s="227">
        <f t="shared" si="78"/>
        <v>150000</v>
      </c>
      <c r="AB51" s="217">
        <f t="shared" si="79"/>
        <v>150000</v>
      </c>
      <c r="AC51" s="217">
        <f t="shared" si="80"/>
        <v>0</v>
      </c>
      <c r="AD51" s="217">
        <f t="shared" si="81"/>
        <v>0</v>
      </c>
      <c r="AE51" s="217">
        <f t="shared" si="82"/>
        <v>0</v>
      </c>
      <c r="AF51" s="217">
        <f t="shared" si="83"/>
        <v>0</v>
      </c>
      <c r="AG51" s="217">
        <f t="shared" si="84"/>
        <v>0</v>
      </c>
      <c r="AH51" s="217">
        <f t="shared" si="85"/>
        <v>0</v>
      </c>
      <c r="AI51" s="217">
        <f t="shared" si="86"/>
        <v>0</v>
      </c>
      <c r="AJ51" s="217">
        <f t="shared" si="87"/>
        <v>0</v>
      </c>
      <c r="AK51" s="217">
        <f t="shared" si="88"/>
        <v>0</v>
      </c>
      <c r="AL51" s="89">
        <f t="shared" si="89"/>
        <v>150000</v>
      </c>
    </row>
    <row r="52" spans="1:38" s="41" customFormat="1" ht="16.5" hidden="1" customHeight="1" x14ac:dyDescent="0.2">
      <c r="A52" s="61" t="s">
        <v>5</v>
      </c>
      <c r="B52" s="78" t="s">
        <v>113</v>
      </c>
      <c r="C52" s="78" t="s">
        <v>84</v>
      </c>
      <c r="D52" s="305" t="s">
        <v>130</v>
      </c>
      <c r="E52" s="234">
        <f t="shared" si="90"/>
        <v>0</v>
      </c>
      <c r="F52" s="218"/>
      <c r="G52" s="218"/>
      <c r="H52" s="218"/>
      <c r="I52" s="218"/>
      <c r="J52" s="121">
        <f t="shared" si="76"/>
        <v>0</v>
      </c>
      <c r="K52" s="218"/>
      <c r="L52" s="218"/>
      <c r="M52" s="218"/>
      <c r="N52" s="218"/>
      <c r="O52" s="236"/>
      <c r="P52" s="234">
        <f t="shared" si="91"/>
        <v>0</v>
      </c>
      <c r="Q52" s="218"/>
      <c r="R52" s="218"/>
      <c r="S52" s="218"/>
      <c r="T52" s="218"/>
      <c r="U52" s="121">
        <f t="shared" si="77"/>
        <v>0</v>
      </c>
      <c r="V52" s="218"/>
      <c r="W52" s="218"/>
      <c r="X52" s="218"/>
      <c r="Y52" s="218"/>
      <c r="Z52" s="236"/>
      <c r="AA52" s="227">
        <f t="shared" si="78"/>
        <v>0</v>
      </c>
      <c r="AB52" s="217">
        <f t="shared" si="79"/>
        <v>0</v>
      </c>
      <c r="AC52" s="217">
        <f t="shared" si="80"/>
        <v>0</v>
      </c>
      <c r="AD52" s="217">
        <f t="shared" si="81"/>
        <v>0</v>
      </c>
      <c r="AE52" s="217">
        <f t="shared" si="82"/>
        <v>0</v>
      </c>
      <c r="AF52" s="217">
        <f t="shared" si="83"/>
        <v>0</v>
      </c>
      <c r="AG52" s="217">
        <f t="shared" si="84"/>
        <v>0</v>
      </c>
      <c r="AH52" s="217">
        <f t="shared" si="85"/>
        <v>0</v>
      </c>
      <c r="AI52" s="217">
        <f t="shared" si="86"/>
        <v>0</v>
      </c>
      <c r="AJ52" s="217">
        <f t="shared" si="87"/>
        <v>0</v>
      </c>
      <c r="AK52" s="217">
        <f t="shared" si="88"/>
        <v>0</v>
      </c>
      <c r="AL52" s="89">
        <f t="shared" si="89"/>
        <v>0</v>
      </c>
    </row>
    <row r="53" spans="1:38" s="41" customFormat="1" x14ac:dyDescent="0.2">
      <c r="A53" s="61" t="s">
        <v>161</v>
      </c>
      <c r="B53" s="78" t="s">
        <v>162</v>
      </c>
      <c r="C53" s="78" t="s">
        <v>85</v>
      </c>
      <c r="D53" s="303" t="s">
        <v>163</v>
      </c>
      <c r="E53" s="234">
        <f t="shared" si="90"/>
        <v>5018213</v>
      </c>
      <c r="F53" s="218">
        <v>5018213</v>
      </c>
      <c r="G53" s="218"/>
      <c r="H53" s="218"/>
      <c r="I53" s="218"/>
      <c r="J53" s="121">
        <f t="shared" si="76"/>
        <v>0</v>
      </c>
      <c r="K53" s="218"/>
      <c r="L53" s="218"/>
      <c r="M53" s="218"/>
      <c r="N53" s="218"/>
      <c r="O53" s="236"/>
      <c r="P53" s="234">
        <f t="shared" si="91"/>
        <v>0</v>
      </c>
      <c r="Q53" s="218"/>
      <c r="R53" s="218"/>
      <c r="S53" s="218"/>
      <c r="T53" s="218"/>
      <c r="U53" s="121">
        <f t="shared" si="77"/>
        <v>0</v>
      </c>
      <c r="V53" s="218"/>
      <c r="W53" s="218"/>
      <c r="X53" s="218"/>
      <c r="Y53" s="218"/>
      <c r="Z53" s="236"/>
      <c r="AA53" s="227">
        <f t="shared" si="78"/>
        <v>5018213</v>
      </c>
      <c r="AB53" s="217">
        <f t="shared" si="79"/>
        <v>5018213</v>
      </c>
      <c r="AC53" s="217">
        <f t="shared" si="80"/>
        <v>0</v>
      </c>
      <c r="AD53" s="217">
        <f t="shared" si="81"/>
        <v>0</v>
      </c>
      <c r="AE53" s="217">
        <f t="shared" si="82"/>
        <v>0</v>
      </c>
      <c r="AF53" s="217">
        <f t="shared" si="83"/>
        <v>0</v>
      </c>
      <c r="AG53" s="217">
        <f t="shared" si="84"/>
        <v>0</v>
      </c>
      <c r="AH53" s="217">
        <f t="shared" si="85"/>
        <v>0</v>
      </c>
      <c r="AI53" s="217">
        <f t="shared" si="86"/>
        <v>0</v>
      </c>
      <c r="AJ53" s="217">
        <f t="shared" si="87"/>
        <v>0</v>
      </c>
      <c r="AK53" s="217">
        <f t="shared" si="88"/>
        <v>0</v>
      </c>
      <c r="AL53" s="89">
        <f t="shared" si="89"/>
        <v>5018213</v>
      </c>
    </row>
    <row r="54" spans="1:38" s="41" customFormat="1" hidden="1" x14ac:dyDescent="0.2">
      <c r="A54" s="61" t="s">
        <v>6</v>
      </c>
      <c r="B54" s="78" t="s">
        <v>114</v>
      </c>
      <c r="C54" s="78" t="s">
        <v>83</v>
      </c>
      <c r="D54" s="303" t="s">
        <v>153</v>
      </c>
      <c r="E54" s="234">
        <f t="shared" si="90"/>
        <v>0</v>
      </c>
      <c r="F54" s="218"/>
      <c r="G54" s="218"/>
      <c r="H54" s="218"/>
      <c r="I54" s="218"/>
      <c r="J54" s="121">
        <f t="shared" si="76"/>
        <v>0</v>
      </c>
      <c r="K54" s="218"/>
      <c r="L54" s="218"/>
      <c r="M54" s="218"/>
      <c r="N54" s="218"/>
      <c r="O54" s="236"/>
      <c r="P54" s="234">
        <f t="shared" si="91"/>
        <v>0</v>
      </c>
      <c r="Q54" s="218"/>
      <c r="R54" s="218"/>
      <c r="S54" s="218"/>
      <c r="T54" s="218"/>
      <c r="U54" s="121">
        <f t="shared" si="77"/>
        <v>0</v>
      </c>
      <c r="V54" s="218"/>
      <c r="W54" s="218"/>
      <c r="X54" s="218"/>
      <c r="Y54" s="218"/>
      <c r="Z54" s="236"/>
      <c r="AA54" s="227">
        <f t="shared" si="78"/>
        <v>0</v>
      </c>
      <c r="AB54" s="217">
        <f t="shared" si="79"/>
        <v>0</v>
      </c>
      <c r="AC54" s="217">
        <f t="shared" si="80"/>
        <v>0</v>
      </c>
      <c r="AD54" s="217">
        <f t="shared" si="81"/>
        <v>0</v>
      </c>
      <c r="AE54" s="217">
        <f t="shared" si="82"/>
        <v>0</v>
      </c>
      <c r="AF54" s="217">
        <f t="shared" si="83"/>
        <v>0</v>
      </c>
      <c r="AG54" s="217">
        <f t="shared" si="84"/>
        <v>0</v>
      </c>
      <c r="AH54" s="217">
        <f t="shared" si="85"/>
        <v>0</v>
      </c>
      <c r="AI54" s="217">
        <f t="shared" si="86"/>
        <v>0</v>
      </c>
      <c r="AJ54" s="217">
        <f t="shared" si="87"/>
        <v>0</v>
      </c>
      <c r="AK54" s="217">
        <f t="shared" si="88"/>
        <v>0</v>
      </c>
      <c r="AL54" s="89">
        <f t="shared" si="89"/>
        <v>0</v>
      </c>
    </row>
    <row r="55" spans="1:38" s="41" customFormat="1" x14ac:dyDescent="0.2">
      <c r="A55" s="61" t="s">
        <v>8</v>
      </c>
      <c r="B55" s="78" t="s">
        <v>7</v>
      </c>
      <c r="C55" s="85" t="s">
        <v>76</v>
      </c>
      <c r="D55" s="304" t="s">
        <v>121</v>
      </c>
      <c r="E55" s="234">
        <f t="shared" si="90"/>
        <v>3100</v>
      </c>
      <c r="F55" s="219">
        <v>3100</v>
      </c>
      <c r="G55" s="219"/>
      <c r="H55" s="219"/>
      <c r="I55" s="219"/>
      <c r="J55" s="121">
        <f t="shared" si="76"/>
        <v>0</v>
      </c>
      <c r="K55" s="219"/>
      <c r="L55" s="219"/>
      <c r="M55" s="219"/>
      <c r="N55" s="219"/>
      <c r="O55" s="237"/>
      <c r="P55" s="234">
        <f t="shared" si="91"/>
        <v>0</v>
      </c>
      <c r="Q55" s="219"/>
      <c r="R55" s="219"/>
      <c r="S55" s="219"/>
      <c r="T55" s="219"/>
      <c r="U55" s="121">
        <f t="shared" si="77"/>
        <v>0</v>
      </c>
      <c r="V55" s="219"/>
      <c r="W55" s="219"/>
      <c r="X55" s="219"/>
      <c r="Y55" s="219"/>
      <c r="Z55" s="237"/>
      <c r="AA55" s="227">
        <f t="shared" si="78"/>
        <v>3100</v>
      </c>
      <c r="AB55" s="217">
        <f t="shared" si="79"/>
        <v>3100</v>
      </c>
      <c r="AC55" s="217">
        <f t="shared" si="80"/>
        <v>0</v>
      </c>
      <c r="AD55" s="217">
        <f t="shared" si="81"/>
        <v>0</v>
      </c>
      <c r="AE55" s="217">
        <f t="shared" si="82"/>
        <v>0</v>
      </c>
      <c r="AF55" s="217">
        <f t="shared" si="83"/>
        <v>0</v>
      </c>
      <c r="AG55" s="217">
        <f t="shared" si="84"/>
        <v>0</v>
      </c>
      <c r="AH55" s="217">
        <f t="shared" si="85"/>
        <v>0</v>
      </c>
      <c r="AI55" s="217">
        <f t="shared" si="86"/>
        <v>0</v>
      </c>
      <c r="AJ55" s="217">
        <f t="shared" si="87"/>
        <v>0</v>
      </c>
      <c r="AK55" s="217">
        <f t="shared" si="88"/>
        <v>0</v>
      </c>
      <c r="AL55" s="89">
        <f t="shared" si="89"/>
        <v>3100</v>
      </c>
    </row>
    <row r="56" spans="1:38" s="41" customFormat="1" x14ac:dyDescent="0.2">
      <c r="A56" s="61" t="s">
        <v>9</v>
      </c>
      <c r="B56" s="78" t="s">
        <v>10</v>
      </c>
      <c r="C56" s="85" t="s">
        <v>76</v>
      </c>
      <c r="D56" s="304" t="s">
        <v>122</v>
      </c>
      <c r="E56" s="234">
        <f t="shared" si="90"/>
        <v>6200</v>
      </c>
      <c r="F56" s="219">
        <v>6200</v>
      </c>
      <c r="G56" s="219"/>
      <c r="H56" s="219"/>
      <c r="I56" s="219"/>
      <c r="J56" s="121">
        <f t="shared" si="76"/>
        <v>0</v>
      </c>
      <c r="K56" s="219"/>
      <c r="L56" s="219"/>
      <c r="M56" s="219"/>
      <c r="N56" s="219"/>
      <c r="O56" s="237"/>
      <c r="P56" s="234">
        <f t="shared" si="91"/>
        <v>0</v>
      </c>
      <c r="Q56" s="219"/>
      <c r="R56" s="219"/>
      <c r="S56" s="219"/>
      <c r="T56" s="219"/>
      <c r="U56" s="121">
        <f t="shared" si="77"/>
        <v>0</v>
      </c>
      <c r="V56" s="219"/>
      <c r="W56" s="219"/>
      <c r="X56" s="219"/>
      <c r="Y56" s="219"/>
      <c r="Z56" s="237"/>
      <c r="AA56" s="227">
        <f t="shared" si="78"/>
        <v>6200</v>
      </c>
      <c r="AB56" s="217">
        <f t="shared" si="79"/>
        <v>6200</v>
      </c>
      <c r="AC56" s="217">
        <f t="shared" si="80"/>
        <v>0</v>
      </c>
      <c r="AD56" s="217">
        <f t="shared" si="81"/>
        <v>0</v>
      </c>
      <c r="AE56" s="217">
        <f t="shared" si="82"/>
        <v>0</v>
      </c>
      <c r="AF56" s="217">
        <f t="shared" si="83"/>
        <v>0</v>
      </c>
      <c r="AG56" s="217">
        <f t="shared" si="84"/>
        <v>0</v>
      </c>
      <c r="AH56" s="217">
        <f t="shared" si="85"/>
        <v>0</v>
      </c>
      <c r="AI56" s="217">
        <f t="shared" si="86"/>
        <v>0</v>
      </c>
      <c r="AJ56" s="217">
        <f t="shared" si="87"/>
        <v>0</v>
      </c>
      <c r="AK56" s="217">
        <f t="shared" si="88"/>
        <v>0</v>
      </c>
      <c r="AL56" s="89">
        <f t="shared" si="89"/>
        <v>6200</v>
      </c>
    </row>
    <row r="57" spans="1:38" s="41" customFormat="1" ht="25.5" hidden="1" x14ac:dyDescent="0.2">
      <c r="A57" s="61" t="s">
        <v>410</v>
      </c>
      <c r="B57" s="78" t="s">
        <v>411</v>
      </c>
      <c r="C57" s="85" t="s">
        <v>76</v>
      </c>
      <c r="D57" s="304" t="s">
        <v>412</v>
      </c>
      <c r="E57" s="234">
        <f t="shared" si="90"/>
        <v>0</v>
      </c>
      <c r="F57" s="219"/>
      <c r="G57" s="219"/>
      <c r="H57" s="219"/>
      <c r="I57" s="219"/>
      <c r="J57" s="121">
        <f t="shared" si="76"/>
        <v>0</v>
      </c>
      <c r="K57" s="219"/>
      <c r="L57" s="219"/>
      <c r="M57" s="219"/>
      <c r="N57" s="219"/>
      <c r="O57" s="237"/>
      <c r="P57" s="234">
        <f t="shared" si="91"/>
        <v>0</v>
      </c>
      <c r="Q57" s="219"/>
      <c r="R57" s="219"/>
      <c r="S57" s="219"/>
      <c r="T57" s="219"/>
      <c r="U57" s="121">
        <f t="shared" si="77"/>
        <v>0</v>
      </c>
      <c r="V57" s="219"/>
      <c r="W57" s="219"/>
      <c r="X57" s="219"/>
      <c r="Y57" s="219"/>
      <c r="Z57" s="237"/>
      <c r="AA57" s="227">
        <f t="shared" ref="AA57" si="92">SUM(E57+P57)</f>
        <v>0</v>
      </c>
      <c r="AB57" s="217">
        <f t="shared" ref="AB57" si="93">SUM(F57+Q57)</f>
        <v>0</v>
      </c>
      <c r="AC57" s="217">
        <f t="shared" ref="AC57" si="94">SUM(G57+R57)</f>
        <v>0</v>
      </c>
      <c r="AD57" s="217">
        <f t="shared" ref="AD57" si="95">SUM(H57+S57)</f>
        <v>0</v>
      </c>
      <c r="AE57" s="217">
        <f t="shared" ref="AE57" si="96">SUM(I57+T57)</f>
        <v>0</v>
      </c>
      <c r="AF57" s="217">
        <f t="shared" ref="AF57" si="97">SUM(J57+U57)</f>
        <v>0</v>
      </c>
      <c r="AG57" s="217">
        <f t="shared" ref="AG57" si="98">SUM(K57+V57)</f>
        <v>0</v>
      </c>
      <c r="AH57" s="217">
        <f t="shared" ref="AH57" si="99">SUM(L57+W57)</f>
        <v>0</v>
      </c>
      <c r="AI57" s="217">
        <f t="shared" ref="AI57" si="100">SUM(M57+X57)</f>
        <v>0</v>
      </c>
      <c r="AJ57" s="217">
        <f t="shared" ref="AJ57" si="101">SUM(N57+Y57)</f>
        <v>0</v>
      </c>
      <c r="AK57" s="217">
        <f t="shared" ref="AK57" si="102">SUM(O57+Z57)</f>
        <v>0</v>
      </c>
      <c r="AL57" s="89">
        <f t="shared" ref="AL57" si="103">SUM(AA57+AF57)</f>
        <v>0</v>
      </c>
    </row>
    <row r="58" spans="1:38" s="41" customFormat="1" x14ac:dyDescent="0.2">
      <c r="A58" s="76" t="s">
        <v>313</v>
      </c>
      <c r="B58" s="77" t="s">
        <v>314</v>
      </c>
      <c r="C58" s="86" t="s">
        <v>85</v>
      </c>
      <c r="D58" s="304" t="s">
        <v>315</v>
      </c>
      <c r="E58" s="234">
        <f t="shared" si="90"/>
        <v>12617897</v>
      </c>
      <c r="F58" s="219">
        <v>12617897</v>
      </c>
      <c r="G58" s="219">
        <v>9888850</v>
      </c>
      <c r="H58" s="219">
        <v>293400</v>
      </c>
      <c r="I58" s="219"/>
      <c r="J58" s="121">
        <f t="shared" si="76"/>
        <v>180000</v>
      </c>
      <c r="K58" s="219"/>
      <c r="L58" s="219">
        <v>180000</v>
      </c>
      <c r="M58" s="219">
        <v>20000</v>
      </c>
      <c r="N58" s="219"/>
      <c r="O58" s="237"/>
      <c r="P58" s="234">
        <f t="shared" si="91"/>
        <v>0</v>
      </c>
      <c r="Q58" s="219"/>
      <c r="R58" s="219"/>
      <c r="S58" s="219"/>
      <c r="T58" s="219"/>
      <c r="U58" s="121">
        <f t="shared" si="77"/>
        <v>0</v>
      </c>
      <c r="V58" s="219"/>
      <c r="W58" s="219"/>
      <c r="X58" s="219"/>
      <c r="Y58" s="219"/>
      <c r="Z58" s="237"/>
      <c r="AA58" s="227">
        <f t="shared" si="78"/>
        <v>12617897</v>
      </c>
      <c r="AB58" s="217">
        <f t="shared" si="79"/>
        <v>12617897</v>
      </c>
      <c r="AC58" s="217">
        <f t="shared" si="80"/>
        <v>9888850</v>
      </c>
      <c r="AD58" s="217">
        <f t="shared" si="81"/>
        <v>293400</v>
      </c>
      <c r="AE58" s="217">
        <f t="shared" si="82"/>
        <v>0</v>
      </c>
      <c r="AF58" s="217">
        <f t="shared" si="83"/>
        <v>180000</v>
      </c>
      <c r="AG58" s="217">
        <f t="shared" si="84"/>
        <v>0</v>
      </c>
      <c r="AH58" s="217">
        <f t="shared" si="85"/>
        <v>180000</v>
      </c>
      <c r="AI58" s="217">
        <f t="shared" si="86"/>
        <v>20000</v>
      </c>
      <c r="AJ58" s="217">
        <f t="shared" si="87"/>
        <v>0</v>
      </c>
      <c r="AK58" s="217">
        <f t="shared" si="88"/>
        <v>0</v>
      </c>
      <c r="AL58" s="89">
        <f t="shared" si="89"/>
        <v>12797897</v>
      </c>
    </row>
    <row r="59" spans="1:38" s="41" customFormat="1" ht="38.25" x14ac:dyDescent="0.2">
      <c r="A59" s="76" t="s">
        <v>12</v>
      </c>
      <c r="B59" s="77" t="s">
        <v>104</v>
      </c>
      <c r="C59" s="86" t="s">
        <v>86</v>
      </c>
      <c r="D59" s="305" t="s">
        <v>154</v>
      </c>
      <c r="E59" s="234">
        <f t="shared" si="90"/>
        <v>1202000</v>
      </c>
      <c r="F59" s="218">
        <v>1202000</v>
      </c>
      <c r="G59" s="218"/>
      <c r="H59" s="218"/>
      <c r="I59" s="218"/>
      <c r="J59" s="121">
        <f t="shared" si="76"/>
        <v>0</v>
      </c>
      <c r="K59" s="218"/>
      <c r="L59" s="218"/>
      <c r="M59" s="218"/>
      <c r="N59" s="218"/>
      <c r="O59" s="236"/>
      <c r="P59" s="234">
        <f t="shared" si="91"/>
        <v>0</v>
      </c>
      <c r="Q59" s="218"/>
      <c r="R59" s="218"/>
      <c r="S59" s="218"/>
      <c r="T59" s="218"/>
      <c r="U59" s="121">
        <f t="shared" si="77"/>
        <v>0</v>
      </c>
      <c r="V59" s="218"/>
      <c r="W59" s="218"/>
      <c r="X59" s="218"/>
      <c r="Y59" s="218"/>
      <c r="Z59" s="236"/>
      <c r="AA59" s="227">
        <f t="shared" si="78"/>
        <v>1202000</v>
      </c>
      <c r="AB59" s="217">
        <f t="shared" si="79"/>
        <v>1202000</v>
      </c>
      <c r="AC59" s="217">
        <f t="shared" si="80"/>
        <v>0</v>
      </c>
      <c r="AD59" s="217">
        <f t="shared" si="81"/>
        <v>0</v>
      </c>
      <c r="AE59" s="217">
        <f t="shared" si="82"/>
        <v>0</v>
      </c>
      <c r="AF59" s="217">
        <f t="shared" si="83"/>
        <v>0</v>
      </c>
      <c r="AG59" s="217">
        <f t="shared" si="84"/>
        <v>0</v>
      </c>
      <c r="AH59" s="217">
        <f t="shared" si="85"/>
        <v>0</v>
      </c>
      <c r="AI59" s="217">
        <f t="shared" si="86"/>
        <v>0</v>
      </c>
      <c r="AJ59" s="217">
        <f t="shared" si="87"/>
        <v>0</v>
      </c>
      <c r="AK59" s="217">
        <f t="shared" si="88"/>
        <v>0</v>
      </c>
      <c r="AL59" s="89">
        <f t="shared" si="89"/>
        <v>1202000</v>
      </c>
    </row>
    <row r="60" spans="1:38" s="41" customFormat="1" ht="25.5" hidden="1" x14ac:dyDescent="0.2">
      <c r="A60" s="76" t="s">
        <v>156</v>
      </c>
      <c r="B60" s="77" t="s">
        <v>157</v>
      </c>
      <c r="C60" s="77" t="s">
        <v>86</v>
      </c>
      <c r="D60" s="311" t="s">
        <v>155</v>
      </c>
      <c r="E60" s="234">
        <f t="shared" si="90"/>
        <v>0</v>
      </c>
      <c r="F60" s="221"/>
      <c r="G60" s="221"/>
      <c r="H60" s="221"/>
      <c r="I60" s="221"/>
      <c r="J60" s="121">
        <f t="shared" si="76"/>
        <v>0</v>
      </c>
      <c r="K60" s="221"/>
      <c r="L60" s="221"/>
      <c r="M60" s="221"/>
      <c r="N60" s="221"/>
      <c r="O60" s="241"/>
      <c r="P60" s="234">
        <f t="shared" si="91"/>
        <v>0</v>
      </c>
      <c r="Q60" s="221"/>
      <c r="R60" s="221"/>
      <c r="S60" s="221"/>
      <c r="T60" s="221"/>
      <c r="U60" s="121">
        <f t="shared" si="77"/>
        <v>0</v>
      </c>
      <c r="V60" s="221"/>
      <c r="W60" s="221"/>
      <c r="X60" s="221"/>
      <c r="Y60" s="221"/>
      <c r="Z60" s="241"/>
      <c r="AA60" s="227">
        <f t="shared" si="78"/>
        <v>0</v>
      </c>
      <c r="AB60" s="217">
        <f t="shared" si="79"/>
        <v>0</v>
      </c>
      <c r="AC60" s="217">
        <f t="shared" si="80"/>
        <v>0</v>
      </c>
      <c r="AD60" s="217">
        <f t="shared" si="81"/>
        <v>0</v>
      </c>
      <c r="AE60" s="217">
        <f t="shared" si="82"/>
        <v>0</v>
      </c>
      <c r="AF60" s="217">
        <f t="shared" si="83"/>
        <v>0</v>
      </c>
      <c r="AG60" s="217">
        <f t="shared" si="84"/>
        <v>0</v>
      </c>
      <c r="AH60" s="217">
        <f t="shared" si="85"/>
        <v>0</v>
      </c>
      <c r="AI60" s="217">
        <f t="shared" si="86"/>
        <v>0</v>
      </c>
      <c r="AJ60" s="217">
        <f t="shared" si="87"/>
        <v>0</v>
      </c>
      <c r="AK60" s="217">
        <f t="shared" si="88"/>
        <v>0</v>
      </c>
      <c r="AL60" s="89">
        <f t="shared" si="89"/>
        <v>0</v>
      </c>
    </row>
    <row r="61" spans="1:38" s="41" customFormat="1" ht="25.5" x14ac:dyDescent="0.2">
      <c r="A61" s="76" t="s">
        <v>11</v>
      </c>
      <c r="B61" s="77" t="s">
        <v>41</v>
      </c>
      <c r="C61" s="77" t="s">
        <v>61</v>
      </c>
      <c r="D61" s="305" t="s">
        <v>158</v>
      </c>
      <c r="E61" s="234">
        <f>SUM(F61)</f>
        <v>30000</v>
      </c>
      <c r="F61" s="218">
        <v>30000</v>
      </c>
      <c r="G61" s="218"/>
      <c r="H61" s="218"/>
      <c r="I61" s="218"/>
      <c r="J61" s="121">
        <f t="shared" si="76"/>
        <v>0</v>
      </c>
      <c r="K61" s="218"/>
      <c r="L61" s="218"/>
      <c r="M61" s="218"/>
      <c r="N61" s="218"/>
      <c r="O61" s="236"/>
      <c r="P61" s="234">
        <f>SUM(Q61)</f>
        <v>0</v>
      </c>
      <c r="Q61" s="218"/>
      <c r="R61" s="218"/>
      <c r="S61" s="218"/>
      <c r="T61" s="218"/>
      <c r="U61" s="121">
        <f t="shared" si="77"/>
        <v>0</v>
      </c>
      <c r="V61" s="218"/>
      <c r="W61" s="218"/>
      <c r="X61" s="218"/>
      <c r="Y61" s="218"/>
      <c r="Z61" s="236"/>
      <c r="AA61" s="227">
        <f t="shared" si="78"/>
        <v>30000</v>
      </c>
      <c r="AB61" s="217">
        <f t="shared" si="79"/>
        <v>30000</v>
      </c>
      <c r="AC61" s="217">
        <f t="shared" si="80"/>
        <v>0</v>
      </c>
      <c r="AD61" s="217">
        <f t="shared" si="81"/>
        <v>0</v>
      </c>
      <c r="AE61" s="217">
        <f t="shared" si="82"/>
        <v>0</v>
      </c>
      <c r="AF61" s="217">
        <f t="shared" si="83"/>
        <v>0</v>
      </c>
      <c r="AG61" s="217">
        <f t="shared" si="84"/>
        <v>0</v>
      </c>
      <c r="AH61" s="217">
        <f t="shared" si="85"/>
        <v>0</v>
      </c>
      <c r="AI61" s="217">
        <f t="shared" si="86"/>
        <v>0</v>
      </c>
      <c r="AJ61" s="217">
        <f t="shared" si="87"/>
        <v>0</v>
      </c>
      <c r="AK61" s="217">
        <f t="shared" si="88"/>
        <v>0</v>
      </c>
      <c r="AL61" s="89">
        <f t="shared" si="89"/>
        <v>30000</v>
      </c>
    </row>
    <row r="62" spans="1:38" s="41" customFormat="1" x14ac:dyDescent="0.2">
      <c r="A62" s="76" t="s">
        <v>319</v>
      </c>
      <c r="B62" s="77" t="s">
        <v>320</v>
      </c>
      <c r="C62" s="77" t="s">
        <v>83</v>
      </c>
      <c r="D62" s="305" t="s">
        <v>321</v>
      </c>
      <c r="E62" s="234">
        <f t="shared" ref="E62:E63" si="104">SUM(F62)</f>
        <v>1000</v>
      </c>
      <c r="F62" s="218">
        <v>1000</v>
      </c>
      <c r="G62" s="218"/>
      <c r="H62" s="218"/>
      <c r="I62" s="218"/>
      <c r="J62" s="121">
        <f t="shared" si="76"/>
        <v>0</v>
      </c>
      <c r="K62" s="218"/>
      <c r="L62" s="218"/>
      <c r="M62" s="218"/>
      <c r="N62" s="218"/>
      <c r="O62" s="236"/>
      <c r="P62" s="234">
        <f t="shared" si="91"/>
        <v>0</v>
      </c>
      <c r="Q62" s="218"/>
      <c r="R62" s="218"/>
      <c r="S62" s="218"/>
      <c r="T62" s="218"/>
      <c r="U62" s="121">
        <f t="shared" si="77"/>
        <v>0</v>
      </c>
      <c r="V62" s="218"/>
      <c r="W62" s="218"/>
      <c r="X62" s="218"/>
      <c r="Y62" s="218"/>
      <c r="Z62" s="236"/>
      <c r="AA62" s="227">
        <f t="shared" si="78"/>
        <v>1000</v>
      </c>
      <c r="AB62" s="217">
        <f t="shared" si="79"/>
        <v>1000</v>
      </c>
      <c r="AC62" s="217">
        <f t="shared" si="80"/>
        <v>0</v>
      </c>
      <c r="AD62" s="217">
        <f t="shared" si="81"/>
        <v>0</v>
      </c>
      <c r="AE62" s="217">
        <f t="shared" si="82"/>
        <v>0</v>
      </c>
      <c r="AF62" s="217">
        <f t="shared" si="83"/>
        <v>0</v>
      </c>
      <c r="AG62" s="217">
        <f t="shared" si="84"/>
        <v>0</v>
      </c>
      <c r="AH62" s="217">
        <f t="shared" si="85"/>
        <v>0</v>
      </c>
      <c r="AI62" s="217">
        <f t="shared" si="86"/>
        <v>0</v>
      </c>
      <c r="AJ62" s="217">
        <f t="shared" si="87"/>
        <v>0</v>
      </c>
      <c r="AK62" s="217">
        <f t="shared" si="88"/>
        <v>0</v>
      </c>
      <c r="AL62" s="89">
        <f t="shared" si="89"/>
        <v>1000</v>
      </c>
    </row>
    <row r="63" spans="1:38" s="41" customFormat="1" ht="26.25" thickBot="1" x14ac:dyDescent="0.25">
      <c r="A63" s="83" t="s">
        <v>159</v>
      </c>
      <c r="B63" s="84" t="s">
        <v>160</v>
      </c>
      <c r="C63" s="84" t="s">
        <v>83</v>
      </c>
      <c r="D63" s="315" t="s">
        <v>294</v>
      </c>
      <c r="E63" s="234">
        <f t="shared" si="104"/>
        <v>70000</v>
      </c>
      <c r="F63" s="223">
        <v>70000</v>
      </c>
      <c r="G63" s="223"/>
      <c r="H63" s="223"/>
      <c r="I63" s="223"/>
      <c r="J63" s="138">
        <f t="shared" si="76"/>
        <v>0</v>
      </c>
      <c r="K63" s="223"/>
      <c r="L63" s="223"/>
      <c r="M63" s="223"/>
      <c r="N63" s="223"/>
      <c r="O63" s="243"/>
      <c r="P63" s="234">
        <f t="shared" si="91"/>
        <v>0</v>
      </c>
      <c r="Q63" s="223"/>
      <c r="R63" s="223"/>
      <c r="S63" s="223"/>
      <c r="T63" s="223"/>
      <c r="U63" s="138">
        <f t="shared" si="77"/>
        <v>0</v>
      </c>
      <c r="V63" s="223"/>
      <c r="W63" s="223"/>
      <c r="X63" s="223"/>
      <c r="Y63" s="223"/>
      <c r="Z63" s="243"/>
      <c r="AA63" s="227">
        <f t="shared" si="78"/>
        <v>70000</v>
      </c>
      <c r="AB63" s="217">
        <f t="shared" si="79"/>
        <v>70000</v>
      </c>
      <c r="AC63" s="217">
        <f t="shared" si="80"/>
        <v>0</v>
      </c>
      <c r="AD63" s="217">
        <f t="shared" si="81"/>
        <v>0</v>
      </c>
      <c r="AE63" s="217">
        <f t="shared" si="82"/>
        <v>0</v>
      </c>
      <c r="AF63" s="217">
        <f t="shared" si="83"/>
        <v>0</v>
      </c>
      <c r="AG63" s="217">
        <f t="shared" si="84"/>
        <v>0</v>
      </c>
      <c r="AH63" s="217">
        <f t="shared" si="85"/>
        <v>0</v>
      </c>
      <c r="AI63" s="217">
        <f t="shared" si="86"/>
        <v>0</v>
      </c>
      <c r="AJ63" s="217">
        <f t="shared" si="87"/>
        <v>0</v>
      </c>
      <c r="AK63" s="217">
        <f t="shared" si="88"/>
        <v>0</v>
      </c>
      <c r="AL63" s="89">
        <f t="shared" si="89"/>
        <v>70000</v>
      </c>
    </row>
    <row r="64" spans="1:38" s="1" customFormat="1" x14ac:dyDescent="0.2">
      <c r="A64" s="284" t="s">
        <v>445</v>
      </c>
      <c r="B64" s="285"/>
      <c r="C64" s="285"/>
      <c r="D64" s="316" t="s">
        <v>446</v>
      </c>
      <c r="E64" s="286">
        <f>SUM(E65)</f>
        <v>1512008</v>
      </c>
      <c r="F64" s="287">
        <f t="shared" ref="F64:AL64" si="105">SUM(F65)</f>
        <v>1512008</v>
      </c>
      <c r="G64" s="287">
        <f t="shared" si="105"/>
        <v>1135097</v>
      </c>
      <c r="H64" s="287">
        <f t="shared" si="105"/>
        <v>32190</v>
      </c>
      <c r="I64" s="287">
        <f t="shared" si="105"/>
        <v>0</v>
      </c>
      <c r="J64" s="287">
        <f t="shared" si="105"/>
        <v>0</v>
      </c>
      <c r="K64" s="287">
        <f t="shared" si="105"/>
        <v>0</v>
      </c>
      <c r="L64" s="287">
        <f t="shared" si="105"/>
        <v>0</v>
      </c>
      <c r="M64" s="287">
        <f t="shared" si="105"/>
        <v>0</v>
      </c>
      <c r="N64" s="287">
        <f t="shared" si="105"/>
        <v>0</v>
      </c>
      <c r="O64" s="288">
        <f t="shared" si="105"/>
        <v>0</v>
      </c>
      <c r="P64" s="286">
        <f t="shared" si="105"/>
        <v>0</v>
      </c>
      <c r="Q64" s="287">
        <f t="shared" si="105"/>
        <v>0</v>
      </c>
      <c r="R64" s="287">
        <f t="shared" si="105"/>
        <v>0</v>
      </c>
      <c r="S64" s="287">
        <f t="shared" si="105"/>
        <v>0</v>
      </c>
      <c r="T64" s="287">
        <f t="shared" si="105"/>
        <v>0</v>
      </c>
      <c r="U64" s="287">
        <f t="shared" si="105"/>
        <v>0</v>
      </c>
      <c r="V64" s="287">
        <f t="shared" si="105"/>
        <v>0</v>
      </c>
      <c r="W64" s="287">
        <f t="shared" si="105"/>
        <v>0</v>
      </c>
      <c r="X64" s="287">
        <f t="shared" si="105"/>
        <v>0</v>
      </c>
      <c r="Y64" s="287">
        <f t="shared" si="105"/>
        <v>0</v>
      </c>
      <c r="Z64" s="288">
        <f t="shared" si="105"/>
        <v>0</v>
      </c>
      <c r="AA64" s="286">
        <f t="shared" si="105"/>
        <v>1512008</v>
      </c>
      <c r="AB64" s="287">
        <f t="shared" si="105"/>
        <v>1512008</v>
      </c>
      <c r="AC64" s="287">
        <f t="shared" si="105"/>
        <v>1135097</v>
      </c>
      <c r="AD64" s="287">
        <f t="shared" si="105"/>
        <v>32190</v>
      </c>
      <c r="AE64" s="287">
        <f t="shared" si="105"/>
        <v>0</v>
      </c>
      <c r="AF64" s="287">
        <f t="shared" si="105"/>
        <v>0</v>
      </c>
      <c r="AG64" s="287">
        <f t="shared" si="105"/>
        <v>0</v>
      </c>
      <c r="AH64" s="287">
        <f t="shared" si="105"/>
        <v>0</v>
      </c>
      <c r="AI64" s="287">
        <f t="shared" si="105"/>
        <v>0</v>
      </c>
      <c r="AJ64" s="287">
        <f t="shared" si="105"/>
        <v>0</v>
      </c>
      <c r="AK64" s="287">
        <f t="shared" si="105"/>
        <v>0</v>
      </c>
      <c r="AL64" s="289">
        <f t="shared" si="105"/>
        <v>1512008</v>
      </c>
    </row>
    <row r="65" spans="1:38" s="1" customFormat="1" x14ac:dyDescent="0.2">
      <c r="A65" s="290" t="s">
        <v>447</v>
      </c>
      <c r="B65" s="291"/>
      <c r="C65" s="291"/>
      <c r="D65" s="317" t="s">
        <v>446</v>
      </c>
      <c r="E65" s="292">
        <f>SUM(E66:E67)</f>
        <v>1512008</v>
      </c>
      <c r="F65" s="293">
        <f t="shared" ref="F65:AL65" si="106">SUM(F66:F67)</f>
        <v>1512008</v>
      </c>
      <c r="G65" s="293">
        <f t="shared" si="106"/>
        <v>1135097</v>
      </c>
      <c r="H65" s="293">
        <f t="shared" si="106"/>
        <v>32190</v>
      </c>
      <c r="I65" s="293">
        <f t="shared" si="106"/>
        <v>0</v>
      </c>
      <c r="J65" s="293">
        <f t="shared" si="106"/>
        <v>0</v>
      </c>
      <c r="K65" s="293">
        <f t="shared" si="106"/>
        <v>0</v>
      </c>
      <c r="L65" s="293">
        <f t="shared" si="106"/>
        <v>0</v>
      </c>
      <c r="M65" s="293">
        <f t="shared" si="106"/>
        <v>0</v>
      </c>
      <c r="N65" s="293">
        <f t="shared" si="106"/>
        <v>0</v>
      </c>
      <c r="O65" s="294">
        <f t="shared" si="106"/>
        <v>0</v>
      </c>
      <c r="P65" s="292">
        <f t="shared" si="106"/>
        <v>0</v>
      </c>
      <c r="Q65" s="293">
        <f t="shared" si="106"/>
        <v>0</v>
      </c>
      <c r="R65" s="293">
        <f t="shared" si="106"/>
        <v>0</v>
      </c>
      <c r="S65" s="293">
        <f t="shared" si="106"/>
        <v>0</v>
      </c>
      <c r="T65" s="293">
        <f t="shared" si="106"/>
        <v>0</v>
      </c>
      <c r="U65" s="293">
        <f t="shared" si="106"/>
        <v>0</v>
      </c>
      <c r="V65" s="293">
        <f t="shared" si="106"/>
        <v>0</v>
      </c>
      <c r="W65" s="293">
        <f t="shared" si="106"/>
        <v>0</v>
      </c>
      <c r="X65" s="293">
        <f t="shared" si="106"/>
        <v>0</v>
      </c>
      <c r="Y65" s="293">
        <f t="shared" si="106"/>
        <v>0</v>
      </c>
      <c r="Z65" s="294">
        <f t="shared" si="106"/>
        <v>0</v>
      </c>
      <c r="AA65" s="292">
        <f t="shared" si="106"/>
        <v>1512008</v>
      </c>
      <c r="AB65" s="293">
        <f t="shared" si="106"/>
        <v>1512008</v>
      </c>
      <c r="AC65" s="293">
        <f t="shared" si="106"/>
        <v>1135097</v>
      </c>
      <c r="AD65" s="293">
        <f t="shared" si="106"/>
        <v>32190</v>
      </c>
      <c r="AE65" s="293">
        <f t="shared" si="106"/>
        <v>0</v>
      </c>
      <c r="AF65" s="293">
        <f t="shared" si="106"/>
        <v>0</v>
      </c>
      <c r="AG65" s="293">
        <f t="shared" si="106"/>
        <v>0</v>
      </c>
      <c r="AH65" s="293">
        <f t="shared" si="106"/>
        <v>0</v>
      </c>
      <c r="AI65" s="293">
        <f t="shared" si="106"/>
        <v>0</v>
      </c>
      <c r="AJ65" s="293">
        <f t="shared" si="106"/>
        <v>0</v>
      </c>
      <c r="AK65" s="293">
        <f t="shared" si="106"/>
        <v>0</v>
      </c>
      <c r="AL65" s="295">
        <f t="shared" si="106"/>
        <v>1512008</v>
      </c>
    </row>
    <row r="66" spans="1:38" s="1" customFormat="1" x14ac:dyDescent="0.2">
      <c r="A66" s="76" t="s">
        <v>448</v>
      </c>
      <c r="B66" s="64" t="s">
        <v>142</v>
      </c>
      <c r="C66" s="62" t="s">
        <v>60</v>
      </c>
      <c r="D66" s="302" t="s">
        <v>271</v>
      </c>
      <c r="E66" s="234">
        <f t="shared" ref="E66" si="107">SUM(F66)</f>
        <v>1476008</v>
      </c>
      <c r="F66" s="124">
        <v>1476008</v>
      </c>
      <c r="G66" s="124">
        <v>1135097</v>
      </c>
      <c r="H66" s="124">
        <v>32190</v>
      </c>
      <c r="I66" s="124">
        <v>0</v>
      </c>
      <c r="J66" s="121">
        <v>0</v>
      </c>
      <c r="K66" s="124">
        <v>0</v>
      </c>
      <c r="L66" s="124">
        <v>0</v>
      </c>
      <c r="M66" s="124">
        <v>0</v>
      </c>
      <c r="N66" s="124">
        <v>0</v>
      </c>
      <c r="O66" s="236">
        <v>0</v>
      </c>
      <c r="P66" s="234">
        <f t="shared" ref="P66:P67" si="108">SUM(Q66)</f>
        <v>0</v>
      </c>
      <c r="Q66" s="124"/>
      <c r="R66" s="124"/>
      <c r="S66" s="124"/>
      <c r="T66" s="124"/>
      <c r="U66" s="121"/>
      <c r="V66" s="124"/>
      <c r="W66" s="124"/>
      <c r="X66" s="124"/>
      <c r="Y66" s="124"/>
      <c r="Z66" s="236"/>
      <c r="AA66" s="234">
        <f t="shared" ref="AA66:AK67" si="109">SUM(E66+P66)</f>
        <v>1476008</v>
      </c>
      <c r="AB66" s="217">
        <f t="shared" si="109"/>
        <v>1476008</v>
      </c>
      <c r="AC66" s="217">
        <f t="shared" si="109"/>
        <v>1135097</v>
      </c>
      <c r="AD66" s="217">
        <f t="shared" si="109"/>
        <v>32190</v>
      </c>
      <c r="AE66" s="217">
        <f t="shared" si="109"/>
        <v>0</v>
      </c>
      <c r="AF66" s="217">
        <f t="shared" si="109"/>
        <v>0</v>
      </c>
      <c r="AG66" s="217">
        <f t="shared" si="109"/>
        <v>0</v>
      </c>
      <c r="AH66" s="217">
        <f t="shared" si="109"/>
        <v>0</v>
      </c>
      <c r="AI66" s="217">
        <f t="shared" si="109"/>
        <v>0</v>
      </c>
      <c r="AJ66" s="217">
        <f t="shared" si="109"/>
        <v>0</v>
      </c>
      <c r="AK66" s="217">
        <f t="shared" si="109"/>
        <v>0</v>
      </c>
      <c r="AL66" s="89">
        <f t="shared" si="89"/>
        <v>1476008</v>
      </c>
    </row>
    <row r="67" spans="1:38" s="1" customFormat="1" ht="13.5" thickBot="1" x14ac:dyDescent="0.25">
      <c r="A67" s="148" t="s">
        <v>449</v>
      </c>
      <c r="B67" s="87" t="s">
        <v>100</v>
      </c>
      <c r="C67" s="87" t="s">
        <v>76</v>
      </c>
      <c r="D67" s="318" t="s">
        <v>99</v>
      </c>
      <c r="E67" s="234">
        <f>SUM(F67)</f>
        <v>36000</v>
      </c>
      <c r="F67" s="296">
        <v>36000</v>
      </c>
      <c r="G67" s="296">
        <v>0</v>
      </c>
      <c r="H67" s="296">
        <v>0</v>
      </c>
      <c r="I67" s="296">
        <v>0</v>
      </c>
      <c r="J67" s="138">
        <v>0</v>
      </c>
      <c r="K67" s="296">
        <v>0</v>
      </c>
      <c r="L67" s="296">
        <v>0</v>
      </c>
      <c r="M67" s="296">
        <v>0</v>
      </c>
      <c r="N67" s="296">
        <v>0</v>
      </c>
      <c r="O67" s="243">
        <v>0</v>
      </c>
      <c r="P67" s="297">
        <f t="shared" si="108"/>
        <v>0</v>
      </c>
      <c r="Q67" s="296"/>
      <c r="R67" s="296"/>
      <c r="S67" s="296"/>
      <c r="T67" s="296"/>
      <c r="U67" s="138"/>
      <c r="V67" s="296"/>
      <c r="W67" s="296"/>
      <c r="X67" s="296"/>
      <c r="Y67" s="296"/>
      <c r="Z67" s="243"/>
      <c r="AA67" s="297">
        <f t="shared" si="109"/>
        <v>36000</v>
      </c>
      <c r="AB67" s="298">
        <f t="shared" si="109"/>
        <v>36000</v>
      </c>
      <c r="AC67" s="298">
        <f t="shared" si="109"/>
        <v>0</v>
      </c>
      <c r="AD67" s="298">
        <f t="shared" si="109"/>
        <v>0</v>
      </c>
      <c r="AE67" s="298">
        <f t="shared" si="109"/>
        <v>0</v>
      </c>
      <c r="AF67" s="298">
        <f t="shared" si="109"/>
        <v>0</v>
      </c>
      <c r="AG67" s="298">
        <f t="shared" si="109"/>
        <v>0</v>
      </c>
      <c r="AH67" s="298">
        <f t="shared" si="109"/>
        <v>0</v>
      </c>
      <c r="AI67" s="298">
        <f t="shared" si="109"/>
        <v>0</v>
      </c>
      <c r="AJ67" s="298">
        <f t="shared" si="109"/>
        <v>0</v>
      </c>
      <c r="AK67" s="298">
        <f t="shared" si="109"/>
        <v>0</v>
      </c>
      <c r="AL67" s="299">
        <f t="shared" si="89"/>
        <v>36000</v>
      </c>
    </row>
    <row r="68" spans="1:38" s="55" customFormat="1" x14ac:dyDescent="0.2">
      <c r="A68" s="25" t="s">
        <v>101</v>
      </c>
      <c r="B68" s="26"/>
      <c r="C68" s="26"/>
      <c r="D68" s="300" t="s">
        <v>44</v>
      </c>
      <c r="E68" s="239">
        <f t="shared" ref="E68:O68" si="110">SUM(E69)</f>
        <v>21545212</v>
      </c>
      <c r="F68" s="51">
        <f t="shared" si="110"/>
        <v>21545212</v>
      </c>
      <c r="G68" s="51">
        <f t="shared" si="110"/>
        <v>14664287</v>
      </c>
      <c r="H68" s="51">
        <f t="shared" si="110"/>
        <v>2443080</v>
      </c>
      <c r="I68" s="51">
        <f t="shared" si="110"/>
        <v>0</v>
      </c>
      <c r="J68" s="51">
        <f t="shared" si="110"/>
        <v>532400</v>
      </c>
      <c r="K68" s="51">
        <f t="shared" si="110"/>
        <v>50000</v>
      </c>
      <c r="L68" s="51">
        <f t="shared" si="110"/>
        <v>482400</v>
      </c>
      <c r="M68" s="51">
        <f t="shared" si="110"/>
        <v>343625</v>
      </c>
      <c r="N68" s="51">
        <f t="shared" si="110"/>
        <v>0</v>
      </c>
      <c r="O68" s="126">
        <f t="shared" si="110"/>
        <v>50000</v>
      </c>
      <c r="P68" s="239">
        <f t="shared" ref="P68:AK68" si="111">SUM(P69)</f>
        <v>0</v>
      </c>
      <c r="Q68" s="51">
        <f t="shared" si="111"/>
        <v>0</v>
      </c>
      <c r="R68" s="51">
        <f t="shared" si="111"/>
        <v>0</v>
      </c>
      <c r="S68" s="51">
        <f t="shared" si="111"/>
        <v>0</v>
      </c>
      <c r="T68" s="51">
        <f t="shared" si="111"/>
        <v>0</v>
      </c>
      <c r="U68" s="51">
        <f t="shared" si="111"/>
        <v>0</v>
      </c>
      <c r="V68" s="51">
        <f t="shared" si="111"/>
        <v>0</v>
      </c>
      <c r="W68" s="51">
        <f t="shared" si="111"/>
        <v>0</v>
      </c>
      <c r="X68" s="51">
        <f t="shared" si="111"/>
        <v>0</v>
      </c>
      <c r="Y68" s="51">
        <f t="shared" si="111"/>
        <v>0</v>
      </c>
      <c r="Z68" s="126">
        <f t="shared" si="111"/>
        <v>0</v>
      </c>
      <c r="AA68" s="228">
        <f t="shared" si="111"/>
        <v>21545212</v>
      </c>
      <c r="AB68" s="51">
        <f t="shared" si="111"/>
        <v>21545212</v>
      </c>
      <c r="AC68" s="51">
        <f t="shared" si="111"/>
        <v>14664287</v>
      </c>
      <c r="AD68" s="51">
        <f t="shared" si="111"/>
        <v>2443080</v>
      </c>
      <c r="AE68" s="51">
        <f t="shared" si="111"/>
        <v>0</v>
      </c>
      <c r="AF68" s="51">
        <f t="shared" si="111"/>
        <v>532400</v>
      </c>
      <c r="AG68" s="51">
        <f t="shared" si="111"/>
        <v>50000</v>
      </c>
      <c r="AH68" s="51">
        <f t="shared" si="111"/>
        <v>482400</v>
      </c>
      <c r="AI68" s="51">
        <f t="shared" si="111"/>
        <v>343625</v>
      </c>
      <c r="AJ68" s="51">
        <f t="shared" si="111"/>
        <v>0</v>
      </c>
      <c r="AK68" s="51">
        <f t="shared" si="111"/>
        <v>50000</v>
      </c>
      <c r="AL68" s="126">
        <f t="shared" ref="AL68" si="112">SUM(AL69)</f>
        <v>22077612</v>
      </c>
    </row>
    <row r="69" spans="1:38" s="55" customFormat="1" x14ac:dyDescent="0.2">
      <c r="A69" s="22" t="s">
        <v>103</v>
      </c>
      <c r="B69" s="23"/>
      <c r="C69" s="23"/>
      <c r="D69" s="301" t="s">
        <v>44</v>
      </c>
      <c r="E69" s="240">
        <f t="shared" ref="E69:AL69" si="113">SUM(E70:E76)</f>
        <v>21545212</v>
      </c>
      <c r="F69" s="50">
        <f t="shared" si="113"/>
        <v>21545212</v>
      </c>
      <c r="G69" s="50">
        <f t="shared" si="113"/>
        <v>14664287</v>
      </c>
      <c r="H69" s="50">
        <f t="shared" si="113"/>
        <v>2443080</v>
      </c>
      <c r="I69" s="50">
        <f t="shared" si="113"/>
        <v>0</v>
      </c>
      <c r="J69" s="50">
        <f t="shared" si="113"/>
        <v>532400</v>
      </c>
      <c r="K69" s="50">
        <f t="shared" si="113"/>
        <v>50000</v>
      </c>
      <c r="L69" s="50">
        <f t="shared" si="113"/>
        <v>482400</v>
      </c>
      <c r="M69" s="50">
        <f t="shared" si="113"/>
        <v>343625</v>
      </c>
      <c r="N69" s="50">
        <f t="shared" si="113"/>
        <v>0</v>
      </c>
      <c r="O69" s="127">
        <f t="shared" si="113"/>
        <v>50000</v>
      </c>
      <c r="P69" s="240">
        <f t="shared" si="113"/>
        <v>0</v>
      </c>
      <c r="Q69" s="50">
        <f t="shared" si="113"/>
        <v>0</v>
      </c>
      <c r="R69" s="50">
        <f t="shared" si="113"/>
        <v>0</v>
      </c>
      <c r="S69" s="50">
        <f t="shared" si="113"/>
        <v>0</v>
      </c>
      <c r="T69" s="50">
        <f t="shared" si="113"/>
        <v>0</v>
      </c>
      <c r="U69" s="50">
        <f t="shared" si="113"/>
        <v>0</v>
      </c>
      <c r="V69" s="50">
        <f t="shared" si="113"/>
        <v>0</v>
      </c>
      <c r="W69" s="50">
        <f t="shared" si="113"/>
        <v>0</v>
      </c>
      <c r="X69" s="50">
        <f t="shared" si="113"/>
        <v>0</v>
      </c>
      <c r="Y69" s="50">
        <f t="shared" si="113"/>
        <v>0</v>
      </c>
      <c r="Z69" s="127">
        <f t="shared" si="113"/>
        <v>0</v>
      </c>
      <c r="AA69" s="229">
        <f t="shared" si="113"/>
        <v>21545212</v>
      </c>
      <c r="AB69" s="50">
        <f t="shared" si="113"/>
        <v>21545212</v>
      </c>
      <c r="AC69" s="50">
        <f t="shared" si="113"/>
        <v>14664287</v>
      </c>
      <c r="AD69" s="50">
        <f t="shared" si="113"/>
        <v>2443080</v>
      </c>
      <c r="AE69" s="50">
        <f t="shared" si="113"/>
        <v>0</v>
      </c>
      <c r="AF69" s="50">
        <f t="shared" si="113"/>
        <v>532400</v>
      </c>
      <c r="AG69" s="50">
        <f t="shared" si="113"/>
        <v>50000</v>
      </c>
      <c r="AH69" s="50">
        <f t="shared" si="113"/>
        <v>482400</v>
      </c>
      <c r="AI69" s="50">
        <f t="shared" si="113"/>
        <v>343625</v>
      </c>
      <c r="AJ69" s="50">
        <f t="shared" si="113"/>
        <v>0</v>
      </c>
      <c r="AK69" s="50">
        <f t="shared" si="113"/>
        <v>50000</v>
      </c>
      <c r="AL69" s="127">
        <f t="shared" si="113"/>
        <v>22077612</v>
      </c>
    </row>
    <row r="70" spans="1:38" s="41" customFormat="1" ht="17.45" customHeight="1" x14ac:dyDescent="0.2">
      <c r="A70" s="63" t="s">
        <v>14</v>
      </c>
      <c r="B70" s="64" t="s">
        <v>142</v>
      </c>
      <c r="C70" s="62" t="s">
        <v>60</v>
      </c>
      <c r="D70" s="302" t="s">
        <v>271</v>
      </c>
      <c r="E70" s="234">
        <f>SUM(F70)</f>
        <v>448431</v>
      </c>
      <c r="F70" s="217">
        <v>448431</v>
      </c>
      <c r="G70" s="217">
        <v>332521</v>
      </c>
      <c r="H70" s="217">
        <v>30520</v>
      </c>
      <c r="I70" s="217"/>
      <c r="J70" s="121">
        <f t="shared" ref="J70:J76" si="114">SUM(L70+O70)</f>
        <v>0</v>
      </c>
      <c r="K70" s="217"/>
      <c r="L70" s="217"/>
      <c r="M70" s="217"/>
      <c r="N70" s="217"/>
      <c r="O70" s="235"/>
      <c r="P70" s="234">
        <f>SUM(Q70)</f>
        <v>0</v>
      </c>
      <c r="Q70" s="217"/>
      <c r="R70" s="217"/>
      <c r="S70" s="217"/>
      <c r="T70" s="217"/>
      <c r="U70" s="121">
        <f t="shared" ref="U70:U76" si="115">SUM(W70+Z70)</f>
        <v>0</v>
      </c>
      <c r="V70" s="217"/>
      <c r="W70" s="217"/>
      <c r="X70" s="217"/>
      <c r="Y70" s="217"/>
      <c r="Z70" s="235"/>
      <c r="AA70" s="227">
        <f t="shared" ref="AA70:AA76" si="116">SUM(E70+P70)</f>
        <v>448431</v>
      </c>
      <c r="AB70" s="217">
        <f t="shared" ref="AB70:AB76" si="117">SUM(F70+Q70)</f>
        <v>448431</v>
      </c>
      <c r="AC70" s="217">
        <f t="shared" ref="AC70:AC76" si="118">SUM(G70+R70)</f>
        <v>332521</v>
      </c>
      <c r="AD70" s="217">
        <f t="shared" ref="AD70:AD76" si="119">SUM(H70+S70)</f>
        <v>30520</v>
      </c>
      <c r="AE70" s="217">
        <f t="shared" ref="AE70:AE76" si="120">SUM(I70+T70)</f>
        <v>0</v>
      </c>
      <c r="AF70" s="217">
        <f t="shared" ref="AF70:AF76" si="121">SUM(J70+U70)</f>
        <v>0</v>
      </c>
      <c r="AG70" s="217">
        <f t="shared" ref="AG70:AG76" si="122">SUM(K70+V70)</f>
        <v>0</v>
      </c>
      <c r="AH70" s="217">
        <f t="shared" ref="AH70:AH76" si="123">SUM(L70+W70)</f>
        <v>0</v>
      </c>
      <c r="AI70" s="217">
        <f t="shared" ref="AI70:AI76" si="124">SUM(M70+X70)</f>
        <v>0</v>
      </c>
      <c r="AJ70" s="217">
        <f t="shared" ref="AJ70:AJ76" si="125">SUM(N70+Y70)</f>
        <v>0</v>
      </c>
      <c r="AK70" s="217">
        <f t="shared" ref="AK70:AK76" si="126">SUM(O70+Z70)</f>
        <v>0</v>
      </c>
      <c r="AL70" s="89">
        <f t="shared" ref="AL70:AL76" si="127">SUM(AA70+AF70)</f>
        <v>448431</v>
      </c>
    </row>
    <row r="71" spans="1:38" s="41" customFormat="1" x14ac:dyDescent="0.2">
      <c r="A71" s="63" t="s">
        <v>234</v>
      </c>
      <c r="B71" s="64" t="s">
        <v>235</v>
      </c>
      <c r="C71" s="62" t="s">
        <v>91</v>
      </c>
      <c r="D71" s="302" t="s">
        <v>236</v>
      </c>
      <c r="E71" s="234">
        <f t="shared" ref="E71:E76" si="128">SUM(F71)</f>
        <v>2639582</v>
      </c>
      <c r="F71" s="217">
        <v>2639582</v>
      </c>
      <c r="G71" s="217">
        <v>1870157</v>
      </c>
      <c r="H71" s="217">
        <v>250460</v>
      </c>
      <c r="I71" s="217"/>
      <c r="J71" s="121">
        <f t="shared" si="114"/>
        <v>60000</v>
      </c>
      <c r="K71" s="217">
        <v>50000</v>
      </c>
      <c r="L71" s="217">
        <v>10000</v>
      </c>
      <c r="M71" s="217"/>
      <c r="N71" s="217"/>
      <c r="O71" s="235">
        <v>50000</v>
      </c>
      <c r="P71" s="234">
        <f t="shared" ref="P71:P76" si="129">SUM(Q71)</f>
        <v>0</v>
      </c>
      <c r="Q71" s="217"/>
      <c r="R71" s="217"/>
      <c r="S71" s="217"/>
      <c r="T71" s="217"/>
      <c r="U71" s="121">
        <f t="shared" si="115"/>
        <v>0</v>
      </c>
      <c r="V71" s="217"/>
      <c r="W71" s="217"/>
      <c r="X71" s="217"/>
      <c r="Y71" s="217"/>
      <c r="Z71" s="235"/>
      <c r="AA71" s="227">
        <f t="shared" si="116"/>
        <v>2639582</v>
      </c>
      <c r="AB71" s="217">
        <f t="shared" si="117"/>
        <v>2639582</v>
      </c>
      <c r="AC71" s="217">
        <f t="shared" si="118"/>
        <v>1870157</v>
      </c>
      <c r="AD71" s="217">
        <f t="shared" si="119"/>
        <v>250460</v>
      </c>
      <c r="AE71" s="217">
        <f t="shared" si="120"/>
        <v>0</v>
      </c>
      <c r="AF71" s="217">
        <f t="shared" si="121"/>
        <v>60000</v>
      </c>
      <c r="AG71" s="217">
        <f t="shared" si="122"/>
        <v>50000</v>
      </c>
      <c r="AH71" s="217">
        <f t="shared" si="123"/>
        <v>10000</v>
      </c>
      <c r="AI71" s="217">
        <f t="shared" si="124"/>
        <v>0</v>
      </c>
      <c r="AJ71" s="217">
        <f t="shared" si="125"/>
        <v>0</v>
      </c>
      <c r="AK71" s="217">
        <f t="shared" si="126"/>
        <v>50000</v>
      </c>
      <c r="AL71" s="89">
        <f t="shared" si="127"/>
        <v>2699582</v>
      </c>
    </row>
    <row r="72" spans="1:38" s="41" customFormat="1" x14ac:dyDescent="0.2">
      <c r="A72" s="76" t="s">
        <v>17</v>
      </c>
      <c r="B72" s="77" t="s">
        <v>18</v>
      </c>
      <c r="C72" s="78" t="s">
        <v>91</v>
      </c>
      <c r="D72" s="303" t="s">
        <v>19</v>
      </c>
      <c r="E72" s="234">
        <f t="shared" si="128"/>
        <v>1601670</v>
      </c>
      <c r="F72" s="218">
        <v>1601670</v>
      </c>
      <c r="G72" s="218">
        <v>840158</v>
      </c>
      <c r="H72" s="218">
        <v>304340</v>
      </c>
      <c r="I72" s="218"/>
      <c r="J72" s="121">
        <f t="shared" si="114"/>
        <v>7400</v>
      </c>
      <c r="K72" s="218"/>
      <c r="L72" s="218">
        <v>7400</v>
      </c>
      <c r="M72" s="218"/>
      <c r="N72" s="218"/>
      <c r="O72" s="236"/>
      <c r="P72" s="234">
        <f t="shared" si="129"/>
        <v>0</v>
      </c>
      <c r="Q72" s="218"/>
      <c r="R72" s="218"/>
      <c r="S72" s="218"/>
      <c r="T72" s="218"/>
      <c r="U72" s="121">
        <f t="shared" si="115"/>
        <v>0</v>
      </c>
      <c r="V72" s="218"/>
      <c r="W72" s="218"/>
      <c r="X72" s="218"/>
      <c r="Y72" s="218"/>
      <c r="Z72" s="236"/>
      <c r="AA72" s="227">
        <f t="shared" si="116"/>
        <v>1601670</v>
      </c>
      <c r="AB72" s="217">
        <f t="shared" si="117"/>
        <v>1601670</v>
      </c>
      <c r="AC72" s="217">
        <f t="shared" si="118"/>
        <v>840158</v>
      </c>
      <c r="AD72" s="217">
        <f t="shared" si="119"/>
        <v>304340</v>
      </c>
      <c r="AE72" s="217">
        <f t="shared" si="120"/>
        <v>0</v>
      </c>
      <c r="AF72" s="217">
        <f t="shared" si="121"/>
        <v>7400</v>
      </c>
      <c r="AG72" s="217">
        <f t="shared" si="122"/>
        <v>0</v>
      </c>
      <c r="AH72" s="217">
        <f t="shared" si="123"/>
        <v>7400</v>
      </c>
      <c r="AI72" s="217">
        <f t="shared" si="124"/>
        <v>0</v>
      </c>
      <c r="AJ72" s="217">
        <f t="shared" si="125"/>
        <v>0</v>
      </c>
      <c r="AK72" s="217">
        <f t="shared" si="126"/>
        <v>0</v>
      </c>
      <c r="AL72" s="89">
        <f t="shared" si="127"/>
        <v>1609070</v>
      </c>
    </row>
    <row r="73" spans="1:38" s="41" customFormat="1" x14ac:dyDescent="0.2">
      <c r="A73" s="76" t="s">
        <v>20</v>
      </c>
      <c r="B73" s="77" t="s">
        <v>21</v>
      </c>
      <c r="C73" s="78" t="s">
        <v>92</v>
      </c>
      <c r="D73" s="303" t="s">
        <v>22</v>
      </c>
      <c r="E73" s="234">
        <f t="shared" si="128"/>
        <v>8510210</v>
      </c>
      <c r="F73" s="218">
        <v>8510210</v>
      </c>
      <c r="G73" s="218">
        <v>5552761</v>
      </c>
      <c r="H73" s="218">
        <v>1281580</v>
      </c>
      <c r="I73" s="218"/>
      <c r="J73" s="121">
        <f t="shared" si="114"/>
        <v>13000</v>
      </c>
      <c r="K73" s="218"/>
      <c r="L73" s="218">
        <v>13000</v>
      </c>
      <c r="M73" s="218"/>
      <c r="N73" s="218"/>
      <c r="O73" s="236"/>
      <c r="P73" s="234">
        <f t="shared" si="129"/>
        <v>0</v>
      </c>
      <c r="Q73" s="218"/>
      <c r="R73" s="218"/>
      <c r="S73" s="218"/>
      <c r="T73" s="218"/>
      <c r="U73" s="121">
        <f t="shared" si="115"/>
        <v>0</v>
      </c>
      <c r="V73" s="218"/>
      <c r="W73" s="218"/>
      <c r="X73" s="218"/>
      <c r="Y73" s="218"/>
      <c r="Z73" s="236"/>
      <c r="AA73" s="227">
        <f t="shared" si="116"/>
        <v>8510210</v>
      </c>
      <c r="AB73" s="217">
        <f t="shared" si="117"/>
        <v>8510210</v>
      </c>
      <c r="AC73" s="217">
        <f t="shared" si="118"/>
        <v>5552761</v>
      </c>
      <c r="AD73" s="217">
        <f t="shared" si="119"/>
        <v>1281580</v>
      </c>
      <c r="AE73" s="217">
        <f t="shared" si="120"/>
        <v>0</v>
      </c>
      <c r="AF73" s="217">
        <f t="shared" si="121"/>
        <v>13000</v>
      </c>
      <c r="AG73" s="217">
        <f t="shared" si="122"/>
        <v>0</v>
      </c>
      <c r="AH73" s="217">
        <f t="shared" si="123"/>
        <v>13000</v>
      </c>
      <c r="AI73" s="217">
        <f t="shared" si="124"/>
        <v>0</v>
      </c>
      <c r="AJ73" s="217">
        <f t="shared" si="125"/>
        <v>0</v>
      </c>
      <c r="AK73" s="217">
        <f t="shared" si="126"/>
        <v>0</v>
      </c>
      <c r="AL73" s="89">
        <f t="shared" si="127"/>
        <v>8523210</v>
      </c>
    </row>
    <row r="74" spans="1:38" s="41" customFormat="1" x14ac:dyDescent="0.2">
      <c r="A74" s="76" t="s">
        <v>277</v>
      </c>
      <c r="B74" s="77" t="s">
        <v>278</v>
      </c>
      <c r="C74" s="78" t="s">
        <v>81</v>
      </c>
      <c r="D74" s="305" t="s">
        <v>232</v>
      </c>
      <c r="E74" s="234">
        <f t="shared" si="128"/>
        <v>7243960</v>
      </c>
      <c r="F74" s="218">
        <v>7243960</v>
      </c>
      <c r="G74" s="218">
        <v>5274144</v>
      </c>
      <c r="H74" s="218">
        <v>554760</v>
      </c>
      <c r="I74" s="218"/>
      <c r="J74" s="121">
        <f t="shared" si="114"/>
        <v>452000</v>
      </c>
      <c r="K74" s="218"/>
      <c r="L74" s="218">
        <v>452000</v>
      </c>
      <c r="M74" s="218">
        <v>343625</v>
      </c>
      <c r="N74" s="218"/>
      <c r="O74" s="236"/>
      <c r="P74" s="234">
        <f t="shared" si="129"/>
        <v>0</v>
      </c>
      <c r="Q74" s="218"/>
      <c r="R74" s="218"/>
      <c r="S74" s="218"/>
      <c r="T74" s="218"/>
      <c r="U74" s="121">
        <f t="shared" si="115"/>
        <v>0</v>
      </c>
      <c r="V74" s="218"/>
      <c r="W74" s="218"/>
      <c r="X74" s="218"/>
      <c r="Y74" s="218"/>
      <c r="Z74" s="236"/>
      <c r="AA74" s="227">
        <f t="shared" si="116"/>
        <v>7243960</v>
      </c>
      <c r="AB74" s="217">
        <f t="shared" si="117"/>
        <v>7243960</v>
      </c>
      <c r="AC74" s="217">
        <f t="shared" si="118"/>
        <v>5274144</v>
      </c>
      <c r="AD74" s="217">
        <f t="shared" si="119"/>
        <v>554760</v>
      </c>
      <c r="AE74" s="217">
        <f t="shared" si="120"/>
        <v>0</v>
      </c>
      <c r="AF74" s="217">
        <f t="shared" si="121"/>
        <v>452000</v>
      </c>
      <c r="AG74" s="217">
        <f t="shared" si="122"/>
        <v>0</v>
      </c>
      <c r="AH74" s="217">
        <f t="shared" si="123"/>
        <v>452000</v>
      </c>
      <c r="AI74" s="217">
        <f t="shared" si="124"/>
        <v>343625</v>
      </c>
      <c r="AJ74" s="217">
        <f t="shared" si="125"/>
        <v>0</v>
      </c>
      <c r="AK74" s="217">
        <f t="shared" si="126"/>
        <v>0</v>
      </c>
      <c r="AL74" s="89">
        <f t="shared" si="127"/>
        <v>7695960</v>
      </c>
    </row>
    <row r="75" spans="1:38" s="41" customFormat="1" x14ac:dyDescent="0.2">
      <c r="A75" s="88">
        <v>1014081</v>
      </c>
      <c r="B75" s="80">
        <v>4081</v>
      </c>
      <c r="C75" s="78" t="s">
        <v>93</v>
      </c>
      <c r="D75" s="311" t="s">
        <v>164</v>
      </c>
      <c r="E75" s="234">
        <f t="shared" si="128"/>
        <v>1031359</v>
      </c>
      <c r="F75" s="221">
        <v>1031359</v>
      </c>
      <c r="G75" s="221">
        <v>794546</v>
      </c>
      <c r="H75" s="221">
        <v>21420</v>
      </c>
      <c r="I75" s="221"/>
      <c r="J75" s="121">
        <f t="shared" si="114"/>
        <v>0</v>
      </c>
      <c r="K75" s="221"/>
      <c r="L75" s="221"/>
      <c r="M75" s="221"/>
      <c r="N75" s="221"/>
      <c r="O75" s="241"/>
      <c r="P75" s="234">
        <f t="shared" si="129"/>
        <v>0</v>
      </c>
      <c r="Q75" s="221"/>
      <c r="R75" s="221"/>
      <c r="S75" s="221"/>
      <c r="T75" s="221"/>
      <c r="U75" s="121">
        <f t="shared" si="115"/>
        <v>0</v>
      </c>
      <c r="V75" s="221"/>
      <c r="W75" s="221"/>
      <c r="X75" s="221"/>
      <c r="Y75" s="221"/>
      <c r="Z75" s="241"/>
      <c r="AA75" s="227">
        <f t="shared" si="116"/>
        <v>1031359</v>
      </c>
      <c r="AB75" s="217">
        <f t="shared" si="117"/>
        <v>1031359</v>
      </c>
      <c r="AC75" s="217">
        <f t="shared" si="118"/>
        <v>794546</v>
      </c>
      <c r="AD75" s="217">
        <f t="shared" si="119"/>
        <v>21420</v>
      </c>
      <c r="AE75" s="217">
        <f t="shared" si="120"/>
        <v>0</v>
      </c>
      <c r="AF75" s="217">
        <f t="shared" si="121"/>
        <v>0</v>
      </c>
      <c r="AG75" s="217">
        <f t="shared" si="122"/>
        <v>0</v>
      </c>
      <c r="AH75" s="217">
        <f t="shared" si="123"/>
        <v>0</v>
      </c>
      <c r="AI75" s="217">
        <f t="shared" si="124"/>
        <v>0</v>
      </c>
      <c r="AJ75" s="217">
        <f t="shared" si="125"/>
        <v>0</v>
      </c>
      <c r="AK75" s="217">
        <f t="shared" si="126"/>
        <v>0</v>
      </c>
      <c r="AL75" s="89">
        <f t="shared" si="127"/>
        <v>1031359</v>
      </c>
    </row>
    <row r="76" spans="1:38" s="41" customFormat="1" ht="13.5" thickBot="1" x14ac:dyDescent="0.25">
      <c r="A76" s="149">
        <v>1014082</v>
      </c>
      <c r="B76" s="150">
        <v>4082</v>
      </c>
      <c r="C76" s="87" t="s">
        <v>93</v>
      </c>
      <c r="D76" s="308" t="s">
        <v>165</v>
      </c>
      <c r="E76" s="234">
        <f t="shared" si="128"/>
        <v>70000</v>
      </c>
      <c r="F76" s="220">
        <v>70000</v>
      </c>
      <c r="G76" s="220"/>
      <c r="H76" s="220"/>
      <c r="I76" s="220"/>
      <c r="J76" s="138">
        <f t="shared" si="114"/>
        <v>0</v>
      </c>
      <c r="K76" s="220"/>
      <c r="L76" s="220"/>
      <c r="M76" s="220"/>
      <c r="N76" s="220"/>
      <c r="O76" s="238"/>
      <c r="P76" s="234">
        <f t="shared" si="129"/>
        <v>0</v>
      </c>
      <c r="Q76" s="220"/>
      <c r="R76" s="220"/>
      <c r="S76" s="220"/>
      <c r="T76" s="220"/>
      <c r="U76" s="138">
        <f t="shared" si="115"/>
        <v>0</v>
      </c>
      <c r="V76" s="220"/>
      <c r="W76" s="220"/>
      <c r="X76" s="220"/>
      <c r="Y76" s="220"/>
      <c r="Z76" s="238"/>
      <c r="AA76" s="227">
        <f t="shared" si="116"/>
        <v>70000</v>
      </c>
      <c r="AB76" s="217">
        <f t="shared" si="117"/>
        <v>70000</v>
      </c>
      <c r="AC76" s="217">
        <f t="shared" si="118"/>
        <v>0</v>
      </c>
      <c r="AD76" s="217">
        <f t="shared" si="119"/>
        <v>0</v>
      </c>
      <c r="AE76" s="217">
        <f t="shared" si="120"/>
        <v>0</v>
      </c>
      <c r="AF76" s="217">
        <f t="shared" si="121"/>
        <v>0</v>
      </c>
      <c r="AG76" s="217">
        <f t="shared" si="122"/>
        <v>0</v>
      </c>
      <c r="AH76" s="217">
        <f t="shared" si="123"/>
        <v>0</v>
      </c>
      <c r="AI76" s="217">
        <f t="shared" si="124"/>
        <v>0</v>
      </c>
      <c r="AJ76" s="217">
        <f t="shared" si="125"/>
        <v>0</v>
      </c>
      <c r="AK76" s="217">
        <f t="shared" si="126"/>
        <v>0</v>
      </c>
      <c r="AL76" s="89">
        <f t="shared" si="127"/>
        <v>70000</v>
      </c>
    </row>
    <row r="77" spans="1:38" s="55" customFormat="1" x14ac:dyDescent="0.2">
      <c r="A77" s="25" t="s">
        <v>106</v>
      </c>
      <c r="B77" s="26"/>
      <c r="C77" s="26"/>
      <c r="D77" s="300" t="s">
        <v>107</v>
      </c>
      <c r="E77" s="239">
        <f t="shared" ref="E77:O77" si="130">SUM(E78)</f>
        <v>3508567</v>
      </c>
      <c r="F77" s="51">
        <f t="shared" si="130"/>
        <v>3508567</v>
      </c>
      <c r="G77" s="51">
        <f t="shared" si="130"/>
        <v>1565776</v>
      </c>
      <c r="H77" s="51">
        <f t="shared" si="130"/>
        <v>294760</v>
      </c>
      <c r="I77" s="51">
        <f t="shared" si="130"/>
        <v>0</v>
      </c>
      <c r="J77" s="51">
        <f t="shared" si="130"/>
        <v>0</v>
      </c>
      <c r="K77" s="51">
        <f t="shared" si="130"/>
        <v>0</v>
      </c>
      <c r="L77" s="51">
        <f t="shared" si="130"/>
        <v>0</v>
      </c>
      <c r="M77" s="51">
        <f t="shared" si="130"/>
        <v>0</v>
      </c>
      <c r="N77" s="51">
        <f t="shared" si="130"/>
        <v>0</v>
      </c>
      <c r="O77" s="126">
        <f t="shared" si="130"/>
        <v>0</v>
      </c>
      <c r="P77" s="239">
        <f t="shared" ref="P77:AK77" si="131">SUM(P78)</f>
        <v>0</v>
      </c>
      <c r="Q77" s="51">
        <f t="shared" si="131"/>
        <v>0</v>
      </c>
      <c r="R77" s="51">
        <f t="shared" si="131"/>
        <v>0</v>
      </c>
      <c r="S77" s="51">
        <f t="shared" si="131"/>
        <v>0</v>
      </c>
      <c r="T77" s="51">
        <f t="shared" si="131"/>
        <v>0</v>
      </c>
      <c r="U77" s="51">
        <f t="shared" si="131"/>
        <v>0</v>
      </c>
      <c r="V77" s="51">
        <f t="shared" si="131"/>
        <v>0</v>
      </c>
      <c r="W77" s="51">
        <f t="shared" si="131"/>
        <v>0</v>
      </c>
      <c r="X77" s="51">
        <f t="shared" si="131"/>
        <v>0</v>
      </c>
      <c r="Y77" s="51">
        <f t="shared" si="131"/>
        <v>0</v>
      </c>
      <c r="Z77" s="126">
        <f t="shared" si="131"/>
        <v>0</v>
      </c>
      <c r="AA77" s="228">
        <f t="shared" si="131"/>
        <v>3508567</v>
      </c>
      <c r="AB77" s="51">
        <f t="shared" si="131"/>
        <v>3508567</v>
      </c>
      <c r="AC77" s="51">
        <f t="shared" si="131"/>
        <v>1565776</v>
      </c>
      <c r="AD77" s="51">
        <f t="shared" si="131"/>
        <v>294760</v>
      </c>
      <c r="AE77" s="51">
        <f t="shared" si="131"/>
        <v>0</v>
      </c>
      <c r="AF77" s="51">
        <f t="shared" si="131"/>
        <v>0</v>
      </c>
      <c r="AG77" s="51">
        <f t="shared" si="131"/>
        <v>0</v>
      </c>
      <c r="AH77" s="51">
        <f t="shared" si="131"/>
        <v>0</v>
      </c>
      <c r="AI77" s="51">
        <f t="shared" si="131"/>
        <v>0</v>
      </c>
      <c r="AJ77" s="51">
        <f t="shared" si="131"/>
        <v>0</v>
      </c>
      <c r="AK77" s="51">
        <f t="shared" si="131"/>
        <v>0</v>
      </c>
      <c r="AL77" s="126">
        <f t="shared" ref="AL77" si="132">SUM(AL78)</f>
        <v>3508567</v>
      </c>
    </row>
    <row r="78" spans="1:38" s="55" customFormat="1" x14ac:dyDescent="0.2">
      <c r="A78" s="22" t="s">
        <v>109</v>
      </c>
      <c r="B78" s="23"/>
      <c r="C78" s="23"/>
      <c r="D78" s="301" t="s">
        <v>108</v>
      </c>
      <c r="E78" s="240">
        <f t="shared" ref="E78:O78" si="133">SUM(E79:E82)</f>
        <v>3508567</v>
      </c>
      <c r="F78" s="50">
        <f t="shared" si="133"/>
        <v>3508567</v>
      </c>
      <c r="G78" s="50">
        <f t="shared" si="133"/>
        <v>1565776</v>
      </c>
      <c r="H78" s="50">
        <f t="shared" si="133"/>
        <v>294760</v>
      </c>
      <c r="I78" s="50">
        <f t="shared" si="133"/>
        <v>0</v>
      </c>
      <c r="J78" s="50">
        <f t="shared" si="133"/>
        <v>0</v>
      </c>
      <c r="K78" s="50">
        <f t="shared" si="133"/>
        <v>0</v>
      </c>
      <c r="L78" s="50">
        <f t="shared" si="133"/>
        <v>0</v>
      </c>
      <c r="M78" s="50">
        <f t="shared" si="133"/>
        <v>0</v>
      </c>
      <c r="N78" s="50">
        <f t="shared" si="133"/>
        <v>0</v>
      </c>
      <c r="O78" s="127">
        <f t="shared" si="133"/>
        <v>0</v>
      </c>
      <c r="P78" s="240">
        <f t="shared" ref="P78:T78" si="134">SUM(P79:P82)</f>
        <v>0</v>
      </c>
      <c r="Q78" s="50">
        <f t="shared" si="134"/>
        <v>0</v>
      </c>
      <c r="R78" s="50">
        <f t="shared" si="134"/>
        <v>0</v>
      </c>
      <c r="S78" s="50">
        <f t="shared" si="134"/>
        <v>0</v>
      </c>
      <c r="T78" s="50">
        <f t="shared" si="134"/>
        <v>0</v>
      </c>
      <c r="U78" s="50">
        <f t="shared" ref="U78:AK78" si="135">SUM(U79:U82)</f>
        <v>0</v>
      </c>
      <c r="V78" s="50">
        <f t="shared" si="135"/>
        <v>0</v>
      </c>
      <c r="W78" s="50">
        <f t="shared" si="135"/>
        <v>0</v>
      </c>
      <c r="X78" s="50">
        <f t="shared" si="135"/>
        <v>0</v>
      </c>
      <c r="Y78" s="50">
        <f t="shared" si="135"/>
        <v>0</v>
      </c>
      <c r="Z78" s="127">
        <f t="shared" si="135"/>
        <v>0</v>
      </c>
      <c r="AA78" s="229">
        <f t="shared" si="135"/>
        <v>3508567</v>
      </c>
      <c r="AB78" s="50">
        <f t="shared" si="135"/>
        <v>3508567</v>
      </c>
      <c r="AC78" s="50">
        <f t="shared" si="135"/>
        <v>1565776</v>
      </c>
      <c r="AD78" s="50">
        <f t="shared" si="135"/>
        <v>294760</v>
      </c>
      <c r="AE78" s="50">
        <f t="shared" si="135"/>
        <v>0</v>
      </c>
      <c r="AF78" s="50">
        <f t="shared" si="135"/>
        <v>0</v>
      </c>
      <c r="AG78" s="50">
        <f t="shared" si="135"/>
        <v>0</v>
      </c>
      <c r="AH78" s="50">
        <f t="shared" si="135"/>
        <v>0</v>
      </c>
      <c r="AI78" s="50">
        <f t="shared" si="135"/>
        <v>0</v>
      </c>
      <c r="AJ78" s="50">
        <f t="shared" si="135"/>
        <v>0</v>
      </c>
      <c r="AK78" s="50">
        <f t="shared" si="135"/>
        <v>0</v>
      </c>
      <c r="AL78" s="127">
        <f t="shared" ref="AL78" si="136">SUM(AL79:AL82)</f>
        <v>3508567</v>
      </c>
    </row>
    <row r="79" spans="1:38" s="41" customFormat="1" ht="19.899999999999999" customHeight="1" x14ac:dyDescent="0.2">
      <c r="A79" s="63" t="s">
        <v>23</v>
      </c>
      <c r="B79" s="64" t="s">
        <v>142</v>
      </c>
      <c r="C79" s="62" t="s">
        <v>60</v>
      </c>
      <c r="D79" s="302" t="s">
        <v>271</v>
      </c>
      <c r="E79" s="234">
        <f>SUM(F79)</f>
        <v>1420965</v>
      </c>
      <c r="F79" s="217">
        <v>1420965</v>
      </c>
      <c r="G79" s="217">
        <v>1096955</v>
      </c>
      <c r="H79" s="217">
        <v>44680</v>
      </c>
      <c r="I79" s="217"/>
      <c r="J79" s="121">
        <f t="shared" ref="J79:J82" si="137">SUM(L79+O79)</f>
        <v>0</v>
      </c>
      <c r="K79" s="217"/>
      <c r="L79" s="217"/>
      <c r="M79" s="217"/>
      <c r="N79" s="217"/>
      <c r="O79" s="235"/>
      <c r="P79" s="234">
        <f>SUM(Q79)</f>
        <v>0</v>
      </c>
      <c r="Q79" s="217"/>
      <c r="R79" s="217"/>
      <c r="S79" s="217"/>
      <c r="T79" s="217"/>
      <c r="U79" s="121">
        <f t="shared" ref="U79:U82" si="138">SUM(W79+Z79)</f>
        <v>0</v>
      </c>
      <c r="V79" s="217"/>
      <c r="W79" s="217"/>
      <c r="X79" s="217"/>
      <c r="Y79" s="217"/>
      <c r="Z79" s="235"/>
      <c r="AA79" s="227">
        <f t="shared" ref="AA79:AA82" si="139">SUM(E79+P79)</f>
        <v>1420965</v>
      </c>
      <c r="AB79" s="217">
        <f t="shared" ref="AB79:AB82" si="140">SUM(F79+Q79)</f>
        <v>1420965</v>
      </c>
      <c r="AC79" s="217">
        <f t="shared" ref="AC79:AC82" si="141">SUM(G79+R79)</f>
        <v>1096955</v>
      </c>
      <c r="AD79" s="217">
        <f t="shared" ref="AD79:AD82" si="142">SUM(H79+S79)</f>
        <v>44680</v>
      </c>
      <c r="AE79" s="217">
        <f t="shared" ref="AE79:AE82" si="143">SUM(I79+T79)</f>
        <v>0</v>
      </c>
      <c r="AF79" s="217">
        <f t="shared" ref="AF79:AF82" si="144">SUM(J79+U79)</f>
        <v>0</v>
      </c>
      <c r="AG79" s="217">
        <f t="shared" ref="AG79:AG82" si="145">SUM(K79+V79)</f>
        <v>0</v>
      </c>
      <c r="AH79" s="217">
        <f t="shared" ref="AH79:AH82" si="146">SUM(L79+W79)</f>
        <v>0</v>
      </c>
      <c r="AI79" s="217">
        <f t="shared" ref="AI79:AI82" si="147">SUM(M79+X79)</f>
        <v>0</v>
      </c>
      <c r="AJ79" s="217">
        <f t="shared" ref="AJ79:AJ82" si="148">SUM(N79+Y79)</f>
        <v>0</v>
      </c>
      <c r="AK79" s="217">
        <f t="shared" ref="AK79:AK82" si="149">SUM(O79+Z79)</f>
        <v>0</v>
      </c>
      <c r="AL79" s="89">
        <f t="shared" ref="AL79:AL82" si="150">SUM(AA79+AF79)</f>
        <v>1420965</v>
      </c>
    </row>
    <row r="80" spans="1:38" s="41" customFormat="1" ht="25.5" x14ac:dyDescent="0.2">
      <c r="A80" s="76" t="s">
        <v>24</v>
      </c>
      <c r="B80" s="77" t="s">
        <v>123</v>
      </c>
      <c r="C80" s="78" t="s">
        <v>76</v>
      </c>
      <c r="D80" s="305" t="s">
        <v>129</v>
      </c>
      <c r="E80" s="234">
        <f t="shared" ref="E80:E82" si="151">SUM(F80)</f>
        <v>20000</v>
      </c>
      <c r="F80" s="218">
        <v>20000</v>
      </c>
      <c r="G80" s="218"/>
      <c r="H80" s="218"/>
      <c r="I80" s="218"/>
      <c r="J80" s="121">
        <f t="shared" si="137"/>
        <v>0</v>
      </c>
      <c r="K80" s="218"/>
      <c r="L80" s="218"/>
      <c r="M80" s="218"/>
      <c r="N80" s="218"/>
      <c r="O80" s="236"/>
      <c r="P80" s="234">
        <f t="shared" ref="P80:P82" si="152">SUM(Q80)</f>
        <v>0</v>
      </c>
      <c r="Q80" s="218"/>
      <c r="R80" s="218"/>
      <c r="S80" s="218"/>
      <c r="T80" s="218"/>
      <c r="U80" s="121">
        <f t="shared" si="138"/>
        <v>0</v>
      </c>
      <c r="V80" s="218"/>
      <c r="W80" s="218"/>
      <c r="X80" s="218"/>
      <c r="Y80" s="218"/>
      <c r="Z80" s="236"/>
      <c r="AA80" s="227">
        <f t="shared" si="139"/>
        <v>20000</v>
      </c>
      <c r="AB80" s="217">
        <f t="shared" si="140"/>
        <v>20000</v>
      </c>
      <c r="AC80" s="217">
        <f t="shared" si="141"/>
        <v>0</v>
      </c>
      <c r="AD80" s="217">
        <f t="shared" si="142"/>
        <v>0</v>
      </c>
      <c r="AE80" s="217">
        <f t="shared" si="143"/>
        <v>0</v>
      </c>
      <c r="AF80" s="217">
        <f t="shared" si="144"/>
        <v>0</v>
      </c>
      <c r="AG80" s="217">
        <f t="shared" si="145"/>
        <v>0</v>
      </c>
      <c r="AH80" s="217">
        <f t="shared" si="146"/>
        <v>0</v>
      </c>
      <c r="AI80" s="217">
        <f t="shared" si="147"/>
        <v>0</v>
      </c>
      <c r="AJ80" s="217">
        <f t="shared" si="148"/>
        <v>0</v>
      </c>
      <c r="AK80" s="217">
        <f t="shared" si="149"/>
        <v>0</v>
      </c>
      <c r="AL80" s="89">
        <f t="shared" si="150"/>
        <v>20000</v>
      </c>
    </row>
    <row r="81" spans="1:38" s="41" customFormat="1" x14ac:dyDescent="0.2">
      <c r="A81" s="76" t="s">
        <v>296</v>
      </c>
      <c r="B81" s="77" t="s">
        <v>13</v>
      </c>
      <c r="C81" s="78" t="s">
        <v>147</v>
      </c>
      <c r="D81" s="305" t="s">
        <v>146</v>
      </c>
      <c r="E81" s="234">
        <f t="shared" si="151"/>
        <v>58560</v>
      </c>
      <c r="F81" s="218">
        <v>58560</v>
      </c>
      <c r="G81" s="218"/>
      <c r="H81" s="218"/>
      <c r="I81" s="218"/>
      <c r="J81" s="121">
        <f t="shared" si="137"/>
        <v>0</v>
      </c>
      <c r="K81" s="218"/>
      <c r="L81" s="218"/>
      <c r="M81" s="218"/>
      <c r="N81" s="218"/>
      <c r="O81" s="236"/>
      <c r="P81" s="234">
        <f t="shared" si="152"/>
        <v>0</v>
      </c>
      <c r="Q81" s="218"/>
      <c r="R81" s="218"/>
      <c r="S81" s="218"/>
      <c r="T81" s="218"/>
      <c r="U81" s="121">
        <f t="shared" si="138"/>
        <v>0</v>
      </c>
      <c r="V81" s="218"/>
      <c r="W81" s="218"/>
      <c r="X81" s="218"/>
      <c r="Y81" s="218"/>
      <c r="Z81" s="236"/>
      <c r="AA81" s="227">
        <f t="shared" si="139"/>
        <v>58560</v>
      </c>
      <c r="AB81" s="217">
        <f t="shared" si="140"/>
        <v>58560</v>
      </c>
      <c r="AC81" s="217">
        <f t="shared" si="141"/>
        <v>0</v>
      </c>
      <c r="AD81" s="217">
        <f t="shared" si="142"/>
        <v>0</v>
      </c>
      <c r="AE81" s="217">
        <f t="shared" si="143"/>
        <v>0</v>
      </c>
      <c r="AF81" s="217">
        <f t="shared" si="144"/>
        <v>0</v>
      </c>
      <c r="AG81" s="217">
        <f t="shared" si="145"/>
        <v>0</v>
      </c>
      <c r="AH81" s="217">
        <f t="shared" si="146"/>
        <v>0</v>
      </c>
      <c r="AI81" s="217">
        <f t="shared" si="147"/>
        <v>0</v>
      </c>
      <c r="AJ81" s="217">
        <f t="shared" si="148"/>
        <v>0</v>
      </c>
      <c r="AK81" s="217">
        <f t="shared" si="149"/>
        <v>0</v>
      </c>
      <c r="AL81" s="89">
        <f t="shared" si="150"/>
        <v>58560</v>
      </c>
    </row>
    <row r="82" spans="1:38" s="41" customFormat="1" ht="26.25" thickBot="1" x14ac:dyDescent="0.25">
      <c r="A82" s="111" t="s">
        <v>126</v>
      </c>
      <c r="B82" s="101" t="s">
        <v>127</v>
      </c>
      <c r="C82" s="112" t="s">
        <v>82</v>
      </c>
      <c r="D82" s="305" t="s">
        <v>128</v>
      </c>
      <c r="E82" s="234">
        <f t="shared" si="151"/>
        <v>2009042</v>
      </c>
      <c r="F82" s="218">
        <v>2009042</v>
      </c>
      <c r="G82" s="218">
        <v>468821</v>
      </c>
      <c r="H82" s="218">
        <v>250080</v>
      </c>
      <c r="I82" s="218"/>
      <c r="J82" s="121">
        <f t="shared" si="137"/>
        <v>0</v>
      </c>
      <c r="K82" s="218"/>
      <c r="L82" s="218"/>
      <c r="M82" s="218"/>
      <c r="N82" s="218"/>
      <c r="O82" s="236"/>
      <c r="P82" s="234">
        <f t="shared" si="152"/>
        <v>0</v>
      </c>
      <c r="Q82" s="218"/>
      <c r="R82" s="218"/>
      <c r="S82" s="218"/>
      <c r="T82" s="218"/>
      <c r="U82" s="121">
        <f t="shared" si="138"/>
        <v>0</v>
      </c>
      <c r="V82" s="218"/>
      <c r="W82" s="218"/>
      <c r="X82" s="218"/>
      <c r="Y82" s="218"/>
      <c r="Z82" s="236"/>
      <c r="AA82" s="227">
        <f t="shared" si="139"/>
        <v>2009042</v>
      </c>
      <c r="AB82" s="217">
        <f t="shared" si="140"/>
        <v>2009042</v>
      </c>
      <c r="AC82" s="217">
        <f t="shared" si="141"/>
        <v>468821</v>
      </c>
      <c r="AD82" s="217">
        <f t="shared" si="142"/>
        <v>250080</v>
      </c>
      <c r="AE82" s="217">
        <f t="shared" si="143"/>
        <v>0</v>
      </c>
      <c r="AF82" s="217">
        <f t="shared" si="144"/>
        <v>0</v>
      </c>
      <c r="AG82" s="217">
        <f t="shared" si="145"/>
        <v>0</v>
      </c>
      <c r="AH82" s="217">
        <f t="shared" si="146"/>
        <v>0</v>
      </c>
      <c r="AI82" s="217">
        <f t="shared" si="147"/>
        <v>0</v>
      </c>
      <c r="AJ82" s="217">
        <f t="shared" si="148"/>
        <v>0</v>
      </c>
      <c r="AK82" s="217">
        <f t="shared" si="149"/>
        <v>0</v>
      </c>
      <c r="AL82" s="89">
        <f t="shared" si="150"/>
        <v>2009042</v>
      </c>
    </row>
    <row r="83" spans="1:38" s="55" customFormat="1" x14ac:dyDescent="0.2">
      <c r="A83" s="25" t="s">
        <v>136</v>
      </c>
      <c r="B83" s="26"/>
      <c r="C83" s="26"/>
      <c r="D83" s="300" t="s">
        <v>42</v>
      </c>
      <c r="E83" s="239">
        <f t="shared" ref="E83:O83" si="153">SUM(E84)</f>
        <v>25897714</v>
      </c>
      <c r="F83" s="51">
        <f t="shared" si="153"/>
        <v>25897714</v>
      </c>
      <c r="G83" s="51">
        <f t="shared" si="153"/>
        <v>2642972</v>
      </c>
      <c r="H83" s="51">
        <f t="shared" si="153"/>
        <v>5343026</v>
      </c>
      <c r="I83" s="51">
        <f t="shared" si="153"/>
        <v>0</v>
      </c>
      <c r="J83" s="51">
        <f t="shared" si="153"/>
        <v>1030000</v>
      </c>
      <c r="K83" s="51">
        <f t="shared" si="153"/>
        <v>800000</v>
      </c>
      <c r="L83" s="51">
        <f t="shared" si="153"/>
        <v>180000</v>
      </c>
      <c r="M83" s="51">
        <f t="shared" si="153"/>
        <v>0</v>
      </c>
      <c r="N83" s="51">
        <f t="shared" si="153"/>
        <v>0</v>
      </c>
      <c r="O83" s="126">
        <f t="shared" si="153"/>
        <v>850000</v>
      </c>
      <c r="P83" s="239">
        <f t="shared" ref="P83:AK83" si="154">SUM(P84)</f>
        <v>0</v>
      </c>
      <c r="Q83" s="51">
        <f t="shared" si="154"/>
        <v>0</v>
      </c>
      <c r="R83" s="51">
        <f t="shared" si="154"/>
        <v>0</v>
      </c>
      <c r="S83" s="51">
        <f t="shared" si="154"/>
        <v>0</v>
      </c>
      <c r="T83" s="51">
        <f t="shared" si="154"/>
        <v>0</v>
      </c>
      <c r="U83" s="51">
        <f t="shared" si="154"/>
        <v>0</v>
      </c>
      <c r="V83" s="51">
        <f t="shared" si="154"/>
        <v>0</v>
      </c>
      <c r="W83" s="51">
        <f t="shared" si="154"/>
        <v>0</v>
      </c>
      <c r="X83" s="51">
        <f t="shared" si="154"/>
        <v>0</v>
      </c>
      <c r="Y83" s="51">
        <f t="shared" si="154"/>
        <v>0</v>
      </c>
      <c r="Z83" s="126">
        <f t="shared" si="154"/>
        <v>0</v>
      </c>
      <c r="AA83" s="228">
        <f t="shared" si="154"/>
        <v>25897714</v>
      </c>
      <c r="AB83" s="51">
        <f t="shared" si="154"/>
        <v>25897714</v>
      </c>
      <c r="AC83" s="51">
        <f t="shared" si="154"/>
        <v>2642972</v>
      </c>
      <c r="AD83" s="51">
        <f t="shared" si="154"/>
        <v>5343026</v>
      </c>
      <c r="AE83" s="51">
        <f t="shared" si="154"/>
        <v>0</v>
      </c>
      <c r="AF83" s="51">
        <f t="shared" si="154"/>
        <v>1030000</v>
      </c>
      <c r="AG83" s="51">
        <f t="shared" si="154"/>
        <v>800000</v>
      </c>
      <c r="AH83" s="51">
        <f t="shared" si="154"/>
        <v>180000</v>
      </c>
      <c r="AI83" s="51">
        <f t="shared" si="154"/>
        <v>0</v>
      </c>
      <c r="AJ83" s="51">
        <f t="shared" si="154"/>
        <v>0</v>
      </c>
      <c r="AK83" s="51">
        <f t="shared" si="154"/>
        <v>850000</v>
      </c>
      <c r="AL83" s="126">
        <f t="shared" ref="AL83" si="155">SUM(AL84)</f>
        <v>26927714</v>
      </c>
    </row>
    <row r="84" spans="1:38" s="55" customFormat="1" x14ac:dyDescent="0.2">
      <c r="A84" s="22" t="s">
        <v>137</v>
      </c>
      <c r="B84" s="23"/>
      <c r="C84" s="23"/>
      <c r="D84" s="301" t="s">
        <v>42</v>
      </c>
      <c r="E84" s="240">
        <f t="shared" ref="E84:I84" si="156">SUM(E85:E102)</f>
        <v>25897714</v>
      </c>
      <c r="F84" s="50">
        <f t="shared" si="156"/>
        <v>25897714</v>
      </c>
      <c r="G84" s="50">
        <f t="shared" si="156"/>
        <v>2642972</v>
      </c>
      <c r="H84" s="50">
        <f t="shared" si="156"/>
        <v>5343026</v>
      </c>
      <c r="I84" s="50">
        <f t="shared" si="156"/>
        <v>0</v>
      </c>
      <c r="J84" s="50">
        <f t="shared" ref="J84:O84" si="157">SUM(J85:J102)</f>
        <v>1030000</v>
      </c>
      <c r="K84" s="50">
        <f t="shared" si="157"/>
        <v>800000</v>
      </c>
      <c r="L84" s="50">
        <f t="shared" si="157"/>
        <v>180000</v>
      </c>
      <c r="M84" s="50">
        <f t="shared" si="157"/>
        <v>0</v>
      </c>
      <c r="N84" s="50">
        <f t="shared" si="157"/>
        <v>0</v>
      </c>
      <c r="O84" s="127">
        <f t="shared" si="157"/>
        <v>850000</v>
      </c>
      <c r="P84" s="240">
        <f t="shared" ref="P84:T84" si="158">SUM(P85:P102)</f>
        <v>0</v>
      </c>
      <c r="Q84" s="50">
        <f t="shared" si="158"/>
        <v>0</v>
      </c>
      <c r="R84" s="50">
        <f t="shared" si="158"/>
        <v>0</v>
      </c>
      <c r="S84" s="50">
        <f t="shared" si="158"/>
        <v>0</v>
      </c>
      <c r="T84" s="50">
        <f t="shared" si="158"/>
        <v>0</v>
      </c>
      <c r="U84" s="50">
        <f t="shared" ref="U84:AK84" si="159">SUM(U85:U102)</f>
        <v>0</v>
      </c>
      <c r="V84" s="50">
        <f t="shared" si="159"/>
        <v>0</v>
      </c>
      <c r="W84" s="50">
        <f t="shared" si="159"/>
        <v>0</v>
      </c>
      <c r="X84" s="50">
        <f t="shared" si="159"/>
        <v>0</v>
      </c>
      <c r="Y84" s="50">
        <f t="shared" si="159"/>
        <v>0</v>
      </c>
      <c r="Z84" s="127">
        <f t="shared" si="159"/>
        <v>0</v>
      </c>
      <c r="AA84" s="229">
        <f t="shared" si="159"/>
        <v>25897714</v>
      </c>
      <c r="AB84" s="50">
        <f t="shared" si="159"/>
        <v>25897714</v>
      </c>
      <c r="AC84" s="50">
        <f t="shared" si="159"/>
        <v>2642972</v>
      </c>
      <c r="AD84" s="50">
        <f t="shared" si="159"/>
        <v>5343026</v>
      </c>
      <c r="AE84" s="50">
        <f t="shared" si="159"/>
        <v>0</v>
      </c>
      <c r="AF84" s="50">
        <f t="shared" si="159"/>
        <v>1030000</v>
      </c>
      <c r="AG84" s="50">
        <f t="shared" si="159"/>
        <v>800000</v>
      </c>
      <c r="AH84" s="50">
        <f t="shared" si="159"/>
        <v>180000</v>
      </c>
      <c r="AI84" s="50">
        <f t="shared" si="159"/>
        <v>0</v>
      </c>
      <c r="AJ84" s="50">
        <f t="shared" si="159"/>
        <v>0</v>
      </c>
      <c r="AK84" s="50">
        <f t="shared" si="159"/>
        <v>850000</v>
      </c>
      <c r="AL84" s="127">
        <f t="shared" ref="AL84" si="160">SUM(AL85:AL102)</f>
        <v>26927714</v>
      </c>
    </row>
    <row r="85" spans="1:38" s="41" customFormat="1" ht="21.6" customHeight="1" x14ac:dyDescent="0.2">
      <c r="A85" s="79" t="s">
        <v>25</v>
      </c>
      <c r="B85" s="62" t="s">
        <v>142</v>
      </c>
      <c r="C85" s="62" t="s">
        <v>60</v>
      </c>
      <c r="D85" s="302" t="s">
        <v>271</v>
      </c>
      <c r="E85" s="234">
        <f>SUM(F85)</f>
        <v>4034854</v>
      </c>
      <c r="F85" s="217">
        <v>4034854</v>
      </c>
      <c r="G85" s="217">
        <v>2642972</v>
      </c>
      <c r="H85" s="217">
        <v>181526</v>
      </c>
      <c r="I85" s="217"/>
      <c r="J85" s="121">
        <f t="shared" ref="J85:J102" si="161">SUM(L85+O85)</f>
        <v>0</v>
      </c>
      <c r="K85" s="217"/>
      <c r="L85" s="217"/>
      <c r="M85" s="217"/>
      <c r="N85" s="217"/>
      <c r="O85" s="235"/>
      <c r="P85" s="234">
        <f>SUM(Q85)</f>
        <v>0</v>
      </c>
      <c r="Q85" s="217"/>
      <c r="R85" s="217"/>
      <c r="S85" s="217"/>
      <c r="T85" s="217"/>
      <c r="U85" s="121">
        <f t="shared" ref="U85:U102" si="162">SUM(W85+Z85)</f>
        <v>0</v>
      </c>
      <c r="V85" s="217"/>
      <c r="W85" s="217"/>
      <c r="X85" s="217"/>
      <c r="Y85" s="217"/>
      <c r="Z85" s="235"/>
      <c r="AA85" s="227">
        <f t="shared" ref="AA85:AA102" si="163">SUM(E85+P85)</f>
        <v>4034854</v>
      </c>
      <c r="AB85" s="217">
        <f t="shared" ref="AB85:AB102" si="164">SUM(F85+Q85)</f>
        <v>4034854</v>
      </c>
      <c r="AC85" s="217">
        <f t="shared" ref="AC85:AC102" si="165">SUM(G85+R85)</f>
        <v>2642972</v>
      </c>
      <c r="AD85" s="217">
        <f t="shared" ref="AD85:AD102" si="166">SUM(H85+S85)</f>
        <v>181526</v>
      </c>
      <c r="AE85" s="217">
        <f t="shared" ref="AE85:AE102" si="167">SUM(I85+T85)</f>
        <v>0</v>
      </c>
      <c r="AF85" s="217">
        <f t="shared" ref="AF85:AF102" si="168">SUM(J85+U85)</f>
        <v>0</v>
      </c>
      <c r="AG85" s="217">
        <f t="shared" ref="AG85:AG102" si="169">SUM(K85+V85)</f>
        <v>0</v>
      </c>
      <c r="AH85" s="217">
        <f t="shared" ref="AH85:AH102" si="170">SUM(L85+W85)</f>
        <v>0</v>
      </c>
      <c r="AI85" s="217">
        <f t="shared" ref="AI85:AI102" si="171">SUM(M85+X85)</f>
        <v>0</v>
      </c>
      <c r="AJ85" s="217">
        <f t="shared" ref="AJ85:AJ102" si="172">SUM(N85+Y85)</f>
        <v>0</v>
      </c>
      <c r="AK85" s="217">
        <f t="shared" ref="AK85:AK102" si="173">SUM(O85+Z85)</f>
        <v>0</v>
      </c>
      <c r="AL85" s="89">
        <f t="shared" ref="AL85:AL102" si="174">SUM(AA85+AF85)</f>
        <v>4034854</v>
      </c>
    </row>
    <row r="86" spans="1:38" s="41" customFormat="1" x14ac:dyDescent="0.2">
      <c r="A86" s="63" t="s">
        <v>175</v>
      </c>
      <c r="B86" s="64" t="s">
        <v>94</v>
      </c>
      <c r="C86" s="62" t="s">
        <v>77</v>
      </c>
      <c r="D86" s="303" t="s">
        <v>170</v>
      </c>
      <c r="E86" s="234">
        <f t="shared" ref="E86:E102" si="175">SUM(F86)</f>
        <v>7200</v>
      </c>
      <c r="F86" s="218">
        <v>7200</v>
      </c>
      <c r="G86" s="218"/>
      <c r="H86" s="218"/>
      <c r="I86" s="218"/>
      <c r="J86" s="121">
        <f t="shared" si="161"/>
        <v>0</v>
      </c>
      <c r="K86" s="218"/>
      <c r="L86" s="218"/>
      <c r="M86" s="218"/>
      <c r="N86" s="218"/>
      <c r="O86" s="236"/>
      <c r="P86" s="234">
        <f t="shared" ref="P86:P102" si="176">SUM(Q86)</f>
        <v>0</v>
      </c>
      <c r="Q86" s="218"/>
      <c r="R86" s="218"/>
      <c r="S86" s="218"/>
      <c r="T86" s="218"/>
      <c r="U86" s="121">
        <f t="shared" si="162"/>
        <v>0</v>
      </c>
      <c r="V86" s="218"/>
      <c r="W86" s="218"/>
      <c r="X86" s="218"/>
      <c r="Y86" s="218"/>
      <c r="Z86" s="236"/>
      <c r="AA86" s="227">
        <f t="shared" si="163"/>
        <v>7200</v>
      </c>
      <c r="AB86" s="217">
        <f t="shared" si="164"/>
        <v>7200</v>
      </c>
      <c r="AC86" s="217">
        <f t="shared" si="165"/>
        <v>0</v>
      </c>
      <c r="AD86" s="217">
        <f t="shared" si="166"/>
        <v>0</v>
      </c>
      <c r="AE86" s="217">
        <f t="shared" si="167"/>
        <v>0</v>
      </c>
      <c r="AF86" s="217">
        <f t="shared" si="168"/>
        <v>0</v>
      </c>
      <c r="AG86" s="217">
        <f t="shared" si="169"/>
        <v>0</v>
      </c>
      <c r="AH86" s="217">
        <f t="shared" si="170"/>
        <v>0</v>
      </c>
      <c r="AI86" s="217">
        <f t="shared" si="171"/>
        <v>0</v>
      </c>
      <c r="AJ86" s="217">
        <f t="shared" si="172"/>
        <v>0</v>
      </c>
      <c r="AK86" s="217">
        <f t="shared" si="173"/>
        <v>0</v>
      </c>
      <c r="AL86" s="89">
        <f t="shared" si="174"/>
        <v>7200</v>
      </c>
    </row>
    <row r="87" spans="1:38" s="41" customFormat="1" hidden="1" x14ac:dyDescent="0.2">
      <c r="A87" s="63" t="s">
        <v>176</v>
      </c>
      <c r="B87" s="64" t="s">
        <v>162</v>
      </c>
      <c r="C87" s="75">
        <v>1090</v>
      </c>
      <c r="D87" s="311" t="s">
        <v>163</v>
      </c>
      <c r="E87" s="234">
        <f t="shared" si="175"/>
        <v>0</v>
      </c>
      <c r="F87" s="221"/>
      <c r="G87" s="221"/>
      <c r="H87" s="221"/>
      <c r="I87" s="221"/>
      <c r="J87" s="121">
        <f t="shared" si="161"/>
        <v>0</v>
      </c>
      <c r="K87" s="221"/>
      <c r="L87" s="221"/>
      <c r="M87" s="221"/>
      <c r="N87" s="221"/>
      <c r="O87" s="241"/>
      <c r="P87" s="234">
        <f t="shared" si="176"/>
        <v>0</v>
      </c>
      <c r="Q87" s="221"/>
      <c r="R87" s="221"/>
      <c r="S87" s="221"/>
      <c r="T87" s="221"/>
      <c r="U87" s="121">
        <f t="shared" si="162"/>
        <v>0</v>
      </c>
      <c r="V87" s="221"/>
      <c r="W87" s="221"/>
      <c r="X87" s="221"/>
      <c r="Y87" s="221"/>
      <c r="Z87" s="241"/>
      <c r="AA87" s="227">
        <f t="shared" si="163"/>
        <v>0</v>
      </c>
      <c r="AB87" s="217">
        <f t="shared" si="164"/>
        <v>0</v>
      </c>
      <c r="AC87" s="217">
        <f t="shared" si="165"/>
        <v>0</v>
      </c>
      <c r="AD87" s="217">
        <f t="shared" si="166"/>
        <v>0</v>
      </c>
      <c r="AE87" s="217">
        <f t="shared" si="167"/>
        <v>0</v>
      </c>
      <c r="AF87" s="217">
        <f t="shared" si="168"/>
        <v>0</v>
      </c>
      <c r="AG87" s="217">
        <f t="shared" si="169"/>
        <v>0</v>
      </c>
      <c r="AH87" s="217">
        <f t="shared" si="170"/>
        <v>0</v>
      </c>
      <c r="AI87" s="217">
        <f t="shared" si="171"/>
        <v>0</v>
      </c>
      <c r="AJ87" s="217">
        <f t="shared" si="172"/>
        <v>0</v>
      </c>
      <c r="AK87" s="217">
        <f t="shared" si="173"/>
        <v>0</v>
      </c>
      <c r="AL87" s="89">
        <f t="shared" si="174"/>
        <v>0</v>
      </c>
    </row>
    <row r="88" spans="1:38" s="41" customFormat="1" ht="51" hidden="1" x14ac:dyDescent="0.2">
      <c r="A88" s="131" t="s">
        <v>416</v>
      </c>
      <c r="B88" s="132" t="s">
        <v>417</v>
      </c>
      <c r="C88" s="203" t="s">
        <v>408</v>
      </c>
      <c r="D88" s="319" t="s">
        <v>418</v>
      </c>
      <c r="E88" s="234">
        <f t="shared" si="175"/>
        <v>0</v>
      </c>
      <c r="F88" s="221"/>
      <c r="G88" s="221"/>
      <c r="H88" s="221"/>
      <c r="I88" s="221"/>
      <c r="J88" s="121">
        <f t="shared" si="161"/>
        <v>0</v>
      </c>
      <c r="K88" s="221"/>
      <c r="L88" s="221"/>
      <c r="M88" s="221"/>
      <c r="N88" s="221"/>
      <c r="O88" s="241"/>
      <c r="P88" s="234">
        <f t="shared" si="176"/>
        <v>0</v>
      </c>
      <c r="Q88" s="221"/>
      <c r="R88" s="221"/>
      <c r="S88" s="221"/>
      <c r="T88" s="221"/>
      <c r="U88" s="121">
        <f t="shared" si="162"/>
        <v>0</v>
      </c>
      <c r="V88" s="221"/>
      <c r="W88" s="221"/>
      <c r="X88" s="221"/>
      <c r="Y88" s="221"/>
      <c r="Z88" s="241"/>
      <c r="AA88" s="227">
        <f t="shared" si="163"/>
        <v>0</v>
      </c>
      <c r="AB88" s="217">
        <f t="shared" si="164"/>
        <v>0</v>
      </c>
      <c r="AC88" s="217">
        <f t="shared" si="165"/>
        <v>0</v>
      </c>
      <c r="AD88" s="217">
        <f t="shared" si="166"/>
        <v>0</v>
      </c>
      <c r="AE88" s="217">
        <f t="shared" si="167"/>
        <v>0</v>
      </c>
      <c r="AF88" s="217">
        <f t="shared" si="168"/>
        <v>0</v>
      </c>
      <c r="AG88" s="217">
        <f t="shared" si="169"/>
        <v>0</v>
      </c>
      <c r="AH88" s="217">
        <f t="shared" si="170"/>
        <v>0</v>
      </c>
      <c r="AI88" s="217">
        <f t="shared" si="171"/>
        <v>0</v>
      </c>
      <c r="AJ88" s="217">
        <f t="shared" si="172"/>
        <v>0</v>
      </c>
      <c r="AK88" s="217">
        <f t="shared" si="173"/>
        <v>0</v>
      </c>
      <c r="AL88" s="89">
        <f t="shared" si="174"/>
        <v>0</v>
      </c>
    </row>
    <row r="89" spans="1:38" s="41" customFormat="1" ht="25.5" hidden="1" x14ac:dyDescent="0.2">
      <c r="A89" s="131" t="s">
        <v>316</v>
      </c>
      <c r="B89" s="132" t="s">
        <v>317</v>
      </c>
      <c r="C89" s="203" t="s">
        <v>88</v>
      </c>
      <c r="D89" s="311" t="s">
        <v>318</v>
      </c>
      <c r="E89" s="234">
        <f t="shared" si="175"/>
        <v>0</v>
      </c>
      <c r="F89" s="221"/>
      <c r="G89" s="221"/>
      <c r="H89" s="221"/>
      <c r="I89" s="221"/>
      <c r="J89" s="121">
        <f t="shared" si="161"/>
        <v>0</v>
      </c>
      <c r="K89" s="221"/>
      <c r="L89" s="221"/>
      <c r="M89" s="221"/>
      <c r="N89" s="221"/>
      <c r="O89" s="241"/>
      <c r="P89" s="234">
        <f t="shared" si="176"/>
        <v>0</v>
      </c>
      <c r="Q89" s="221"/>
      <c r="R89" s="221"/>
      <c r="S89" s="221"/>
      <c r="T89" s="221"/>
      <c r="U89" s="121">
        <f t="shared" si="162"/>
        <v>0</v>
      </c>
      <c r="V89" s="221"/>
      <c r="W89" s="221"/>
      <c r="X89" s="221"/>
      <c r="Y89" s="221"/>
      <c r="Z89" s="241"/>
      <c r="AA89" s="227">
        <f t="shared" si="163"/>
        <v>0</v>
      </c>
      <c r="AB89" s="217">
        <f t="shared" si="164"/>
        <v>0</v>
      </c>
      <c r="AC89" s="217">
        <f t="shared" si="165"/>
        <v>0</v>
      </c>
      <c r="AD89" s="217">
        <f t="shared" si="166"/>
        <v>0</v>
      </c>
      <c r="AE89" s="217">
        <f t="shared" si="167"/>
        <v>0</v>
      </c>
      <c r="AF89" s="217">
        <f t="shared" si="168"/>
        <v>0</v>
      </c>
      <c r="AG89" s="217">
        <f t="shared" si="169"/>
        <v>0</v>
      </c>
      <c r="AH89" s="217">
        <f t="shared" si="170"/>
        <v>0</v>
      </c>
      <c r="AI89" s="217">
        <f t="shared" si="171"/>
        <v>0</v>
      </c>
      <c r="AJ89" s="217">
        <f t="shared" si="172"/>
        <v>0</v>
      </c>
      <c r="AK89" s="217">
        <f t="shared" si="173"/>
        <v>0</v>
      </c>
      <c r="AL89" s="89">
        <f t="shared" si="174"/>
        <v>0</v>
      </c>
    </row>
    <row r="90" spans="1:38" s="41" customFormat="1" hidden="1" x14ac:dyDescent="0.2">
      <c r="A90" s="131" t="s">
        <v>406</v>
      </c>
      <c r="B90" s="132" t="s">
        <v>407</v>
      </c>
      <c r="C90" s="203" t="s">
        <v>408</v>
      </c>
      <c r="D90" s="320" t="s">
        <v>409</v>
      </c>
      <c r="E90" s="234">
        <f t="shared" si="175"/>
        <v>0</v>
      </c>
      <c r="F90" s="221"/>
      <c r="G90" s="221"/>
      <c r="H90" s="221"/>
      <c r="I90" s="221"/>
      <c r="J90" s="121">
        <f t="shared" si="161"/>
        <v>0</v>
      </c>
      <c r="K90" s="221"/>
      <c r="L90" s="221"/>
      <c r="M90" s="221"/>
      <c r="N90" s="221"/>
      <c r="O90" s="241"/>
      <c r="P90" s="234">
        <f t="shared" si="176"/>
        <v>0</v>
      </c>
      <c r="Q90" s="221"/>
      <c r="R90" s="221"/>
      <c r="S90" s="221"/>
      <c r="T90" s="221"/>
      <c r="U90" s="121">
        <f t="shared" si="162"/>
        <v>0</v>
      </c>
      <c r="V90" s="221"/>
      <c r="W90" s="221"/>
      <c r="X90" s="221"/>
      <c r="Y90" s="221"/>
      <c r="Z90" s="241"/>
      <c r="AA90" s="227">
        <f t="shared" si="163"/>
        <v>0</v>
      </c>
      <c r="AB90" s="217">
        <f t="shared" si="164"/>
        <v>0</v>
      </c>
      <c r="AC90" s="217">
        <f t="shared" si="165"/>
        <v>0</v>
      </c>
      <c r="AD90" s="217">
        <f t="shared" si="166"/>
        <v>0</v>
      </c>
      <c r="AE90" s="217">
        <f t="shared" si="167"/>
        <v>0</v>
      </c>
      <c r="AF90" s="217">
        <f t="shared" si="168"/>
        <v>0</v>
      </c>
      <c r="AG90" s="217">
        <f t="shared" si="169"/>
        <v>0</v>
      </c>
      <c r="AH90" s="217">
        <f t="shared" si="170"/>
        <v>0</v>
      </c>
      <c r="AI90" s="217">
        <f t="shared" si="171"/>
        <v>0</v>
      </c>
      <c r="AJ90" s="217">
        <f t="shared" si="172"/>
        <v>0</v>
      </c>
      <c r="AK90" s="217">
        <f t="shared" si="173"/>
        <v>0</v>
      </c>
      <c r="AL90" s="89">
        <f t="shared" si="174"/>
        <v>0</v>
      </c>
    </row>
    <row r="91" spans="1:38" s="41" customFormat="1" ht="24.6" customHeight="1" x14ac:dyDescent="0.2">
      <c r="A91" s="111" t="s">
        <v>26</v>
      </c>
      <c r="B91" s="101" t="s">
        <v>27</v>
      </c>
      <c r="C91" s="112" t="s">
        <v>88</v>
      </c>
      <c r="D91" s="303" t="s">
        <v>28</v>
      </c>
      <c r="E91" s="234">
        <f t="shared" si="175"/>
        <v>12745100</v>
      </c>
      <c r="F91" s="218">
        <v>12745100</v>
      </c>
      <c r="G91" s="218"/>
      <c r="H91" s="218">
        <v>5161500</v>
      </c>
      <c r="I91" s="218"/>
      <c r="J91" s="121">
        <f t="shared" si="161"/>
        <v>0</v>
      </c>
      <c r="K91" s="218"/>
      <c r="L91" s="218"/>
      <c r="M91" s="218"/>
      <c r="N91" s="218"/>
      <c r="O91" s="236"/>
      <c r="P91" s="234">
        <f t="shared" si="176"/>
        <v>0</v>
      </c>
      <c r="Q91" s="218"/>
      <c r="R91" s="218"/>
      <c r="S91" s="218"/>
      <c r="T91" s="218"/>
      <c r="U91" s="121">
        <f t="shared" si="162"/>
        <v>0</v>
      </c>
      <c r="V91" s="218"/>
      <c r="W91" s="218"/>
      <c r="X91" s="218"/>
      <c r="Y91" s="218"/>
      <c r="Z91" s="236"/>
      <c r="AA91" s="227">
        <f t="shared" si="163"/>
        <v>12745100</v>
      </c>
      <c r="AB91" s="217">
        <f t="shared" si="164"/>
        <v>12745100</v>
      </c>
      <c r="AC91" s="217">
        <f t="shared" si="165"/>
        <v>0</v>
      </c>
      <c r="AD91" s="217">
        <f t="shared" si="166"/>
        <v>5161500</v>
      </c>
      <c r="AE91" s="217">
        <f t="shared" si="167"/>
        <v>0</v>
      </c>
      <c r="AF91" s="217">
        <f t="shared" si="168"/>
        <v>0</v>
      </c>
      <c r="AG91" s="217">
        <f t="shared" si="169"/>
        <v>0</v>
      </c>
      <c r="AH91" s="217">
        <f t="shared" si="170"/>
        <v>0</v>
      </c>
      <c r="AI91" s="217">
        <f t="shared" si="171"/>
        <v>0</v>
      </c>
      <c r="AJ91" s="217">
        <f t="shared" si="172"/>
        <v>0</v>
      </c>
      <c r="AK91" s="217">
        <f t="shared" si="173"/>
        <v>0</v>
      </c>
      <c r="AL91" s="89">
        <f t="shared" si="174"/>
        <v>12745100</v>
      </c>
    </row>
    <row r="92" spans="1:38" s="41" customFormat="1" ht="24.6" hidden="1" customHeight="1" x14ac:dyDescent="0.2">
      <c r="A92" s="79" t="s">
        <v>373</v>
      </c>
      <c r="B92" s="62" t="s">
        <v>31</v>
      </c>
      <c r="C92" s="62" t="s">
        <v>131</v>
      </c>
      <c r="D92" s="303" t="s">
        <v>169</v>
      </c>
      <c r="E92" s="234">
        <f t="shared" si="175"/>
        <v>0</v>
      </c>
      <c r="F92" s="218"/>
      <c r="G92" s="218"/>
      <c r="H92" s="218"/>
      <c r="I92" s="218"/>
      <c r="J92" s="121">
        <f t="shared" si="161"/>
        <v>0</v>
      </c>
      <c r="K92" s="218"/>
      <c r="L92" s="218"/>
      <c r="M92" s="218"/>
      <c r="N92" s="218"/>
      <c r="O92" s="236"/>
      <c r="P92" s="234">
        <f t="shared" si="176"/>
        <v>0</v>
      </c>
      <c r="Q92" s="218"/>
      <c r="R92" s="218"/>
      <c r="S92" s="218"/>
      <c r="T92" s="218"/>
      <c r="U92" s="121">
        <f t="shared" si="162"/>
        <v>0</v>
      </c>
      <c r="V92" s="218"/>
      <c r="W92" s="218"/>
      <c r="X92" s="218"/>
      <c r="Y92" s="218"/>
      <c r="Z92" s="236"/>
      <c r="AA92" s="227">
        <f t="shared" si="163"/>
        <v>0</v>
      </c>
      <c r="AB92" s="217">
        <f t="shared" si="164"/>
        <v>0</v>
      </c>
      <c r="AC92" s="217">
        <f t="shared" si="165"/>
        <v>0</v>
      </c>
      <c r="AD92" s="217">
        <f t="shared" si="166"/>
        <v>0</v>
      </c>
      <c r="AE92" s="217">
        <f t="shared" si="167"/>
        <v>0</v>
      </c>
      <c r="AF92" s="217">
        <f t="shared" si="168"/>
        <v>0</v>
      </c>
      <c r="AG92" s="217">
        <f t="shared" si="169"/>
        <v>0</v>
      </c>
      <c r="AH92" s="217">
        <f t="shared" si="170"/>
        <v>0</v>
      </c>
      <c r="AI92" s="217">
        <f t="shared" si="171"/>
        <v>0</v>
      </c>
      <c r="AJ92" s="217">
        <f t="shared" si="172"/>
        <v>0</v>
      </c>
      <c r="AK92" s="217">
        <f t="shared" si="173"/>
        <v>0</v>
      </c>
      <c r="AL92" s="89">
        <f t="shared" si="174"/>
        <v>0</v>
      </c>
    </row>
    <row r="93" spans="1:38" s="41" customFormat="1" hidden="1" x14ac:dyDescent="0.2">
      <c r="A93" s="61" t="s">
        <v>149</v>
      </c>
      <c r="B93" s="78" t="s">
        <v>150</v>
      </c>
      <c r="C93" s="78" t="s">
        <v>78</v>
      </c>
      <c r="D93" s="304" t="s">
        <v>151</v>
      </c>
      <c r="E93" s="234">
        <f t="shared" si="175"/>
        <v>0</v>
      </c>
      <c r="F93" s="219"/>
      <c r="G93" s="219"/>
      <c r="H93" s="219"/>
      <c r="I93" s="219"/>
      <c r="J93" s="121">
        <f t="shared" si="161"/>
        <v>0</v>
      </c>
      <c r="K93" s="219"/>
      <c r="L93" s="219"/>
      <c r="M93" s="219"/>
      <c r="N93" s="219"/>
      <c r="O93" s="237"/>
      <c r="P93" s="234">
        <f t="shared" si="176"/>
        <v>0</v>
      </c>
      <c r="Q93" s="219"/>
      <c r="R93" s="219"/>
      <c r="S93" s="219"/>
      <c r="T93" s="219"/>
      <c r="U93" s="121">
        <f t="shared" si="162"/>
        <v>0</v>
      </c>
      <c r="V93" s="219"/>
      <c r="W93" s="219"/>
      <c r="X93" s="219"/>
      <c r="Y93" s="219"/>
      <c r="Z93" s="237"/>
      <c r="AA93" s="227">
        <f t="shared" si="163"/>
        <v>0</v>
      </c>
      <c r="AB93" s="217">
        <f t="shared" si="164"/>
        <v>0</v>
      </c>
      <c r="AC93" s="217">
        <f t="shared" si="165"/>
        <v>0</v>
      </c>
      <c r="AD93" s="217">
        <f t="shared" si="166"/>
        <v>0</v>
      </c>
      <c r="AE93" s="217">
        <f t="shared" si="167"/>
        <v>0</v>
      </c>
      <c r="AF93" s="217">
        <f t="shared" si="168"/>
        <v>0</v>
      </c>
      <c r="AG93" s="217">
        <f t="shared" si="169"/>
        <v>0</v>
      </c>
      <c r="AH93" s="217">
        <f t="shared" si="170"/>
        <v>0</v>
      </c>
      <c r="AI93" s="217">
        <f t="shared" si="171"/>
        <v>0</v>
      </c>
      <c r="AJ93" s="217">
        <f t="shared" si="172"/>
        <v>0</v>
      </c>
      <c r="AK93" s="217">
        <f t="shared" si="173"/>
        <v>0</v>
      </c>
      <c r="AL93" s="89">
        <f t="shared" si="174"/>
        <v>0</v>
      </c>
    </row>
    <row r="94" spans="1:38" s="41" customFormat="1" ht="38.25" hidden="1" x14ac:dyDescent="0.2">
      <c r="A94" s="61" t="s">
        <v>419</v>
      </c>
      <c r="B94" s="78" t="s">
        <v>420</v>
      </c>
      <c r="C94" s="78" t="s">
        <v>62</v>
      </c>
      <c r="D94" s="304" t="s">
        <v>421</v>
      </c>
      <c r="E94" s="234">
        <f t="shared" si="175"/>
        <v>0</v>
      </c>
      <c r="F94" s="219"/>
      <c r="G94" s="219"/>
      <c r="H94" s="219"/>
      <c r="I94" s="219"/>
      <c r="J94" s="121">
        <f t="shared" si="161"/>
        <v>0</v>
      </c>
      <c r="K94" s="219"/>
      <c r="L94" s="219"/>
      <c r="M94" s="219"/>
      <c r="N94" s="219"/>
      <c r="O94" s="237"/>
      <c r="P94" s="234">
        <f t="shared" si="176"/>
        <v>0</v>
      </c>
      <c r="Q94" s="219"/>
      <c r="R94" s="219"/>
      <c r="S94" s="219"/>
      <c r="T94" s="219"/>
      <c r="U94" s="121">
        <f t="shared" si="162"/>
        <v>0</v>
      </c>
      <c r="V94" s="219"/>
      <c r="W94" s="219"/>
      <c r="X94" s="219"/>
      <c r="Y94" s="219"/>
      <c r="Z94" s="237"/>
      <c r="AA94" s="227">
        <f t="shared" ref="AA94" si="177">SUM(E94+P94)</f>
        <v>0</v>
      </c>
      <c r="AB94" s="217">
        <f t="shared" ref="AB94" si="178">SUM(F94+Q94)</f>
        <v>0</v>
      </c>
      <c r="AC94" s="217">
        <f t="shared" ref="AC94" si="179">SUM(G94+R94)</f>
        <v>0</v>
      </c>
      <c r="AD94" s="217">
        <f t="shared" ref="AD94" si="180">SUM(H94+S94)</f>
        <v>0</v>
      </c>
      <c r="AE94" s="217">
        <f t="shared" ref="AE94" si="181">SUM(I94+T94)</f>
        <v>0</v>
      </c>
      <c r="AF94" s="217">
        <f t="shared" ref="AF94" si="182">SUM(J94+U94)</f>
        <v>0</v>
      </c>
      <c r="AG94" s="217">
        <f t="shared" ref="AG94" si="183">SUM(K94+V94)</f>
        <v>0</v>
      </c>
      <c r="AH94" s="217">
        <f t="shared" ref="AH94" si="184">SUM(L94+W94)</f>
        <v>0</v>
      </c>
      <c r="AI94" s="217">
        <f t="shared" ref="AI94" si="185">SUM(M94+X94)</f>
        <v>0</v>
      </c>
      <c r="AJ94" s="217">
        <f t="shared" ref="AJ94" si="186">SUM(N94+Y94)</f>
        <v>0</v>
      </c>
      <c r="AK94" s="217">
        <f t="shared" ref="AK94" si="187">SUM(O94+Z94)</f>
        <v>0</v>
      </c>
      <c r="AL94" s="89">
        <f t="shared" ref="AL94" si="188">SUM(AA94+AF94)</f>
        <v>0</v>
      </c>
    </row>
    <row r="95" spans="1:38" s="41" customFormat="1" ht="25.5" x14ac:dyDescent="0.2">
      <c r="A95" s="61" t="s">
        <v>167</v>
      </c>
      <c r="B95" s="78" t="s">
        <v>166</v>
      </c>
      <c r="C95" s="78" t="s">
        <v>89</v>
      </c>
      <c r="D95" s="311" t="s">
        <v>168</v>
      </c>
      <c r="E95" s="234">
        <f t="shared" si="175"/>
        <v>8582000</v>
      </c>
      <c r="F95" s="221">
        <v>8582000</v>
      </c>
      <c r="G95" s="221"/>
      <c r="H95" s="221"/>
      <c r="I95" s="221"/>
      <c r="J95" s="121">
        <f t="shared" si="161"/>
        <v>0</v>
      </c>
      <c r="K95" s="259"/>
      <c r="L95" s="221"/>
      <c r="M95" s="221"/>
      <c r="N95" s="221"/>
      <c r="O95" s="241"/>
      <c r="P95" s="234">
        <f t="shared" si="176"/>
        <v>0</v>
      </c>
      <c r="Q95" s="221"/>
      <c r="R95" s="221"/>
      <c r="S95" s="221"/>
      <c r="T95" s="221"/>
      <c r="U95" s="121">
        <f t="shared" si="162"/>
        <v>0</v>
      </c>
      <c r="V95" s="259"/>
      <c r="W95" s="221"/>
      <c r="X95" s="221"/>
      <c r="Y95" s="221"/>
      <c r="Z95" s="241"/>
      <c r="AA95" s="227">
        <f t="shared" si="163"/>
        <v>8582000</v>
      </c>
      <c r="AB95" s="217">
        <f t="shared" si="164"/>
        <v>8582000</v>
      </c>
      <c r="AC95" s="217">
        <f t="shared" si="165"/>
        <v>0</v>
      </c>
      <c r="AD95" s="217">
        <f t="shared" si="166"/>
        <v>0</v>
      </c>
      <c r="AE95" s="217">
        <f t="shared" si="167"/>
        <v>0</v>
      </c>
      <c r="AF95" s="217">
        <f t="shared" si="168"/>
        <v>0</v>
      </c>
      <c r="AG95" s="217">
        <f t="shared" si="169"/>
        <v>0</v>
      </c>
      <c r="AH95" s="217">
        <f t="shared" si="170"/>
        <v>0</v>
      </c>
      <c r="AI95" s="217">
        <f t="shared" si="171"/>
        <v>0</v>
      </c>
      <c r="AJ95" s="217">
        <f t="shared" si="172"/>
        <v>0</v>
      </c>
      <c r="AK95" s="217">
        <f t="shared" si="173"/>
        <v>0</v>
      </c>
      <c r="AL95" s="89">
        <f t="shared" si="174"/>
        <v>8582000</v>
      </c>
    </row>
    <row r="96" spans="1:38" s="41" customFormat="1" hidden="1" x14ac:dyDescent="0.2">
      <c r="A96" s="61" t="s">
        <v>413</v>
      </c>
      <c r="B96" s="78" t="s">
        <v>414</v>
      </c>
      <c r="C96" s="78" t="s">
        <v>89</v>
      </c>
      <c r="D96" s="321" t="s">
        <v>415</v>
      </c>
      <c r="E96" s="234">
        <f t="shared" si="175"/>
        <v>0</v>
      </c>
      <c r="F96" s="221"/>
      <c r="G96" s="221"/>
      <c r="H96" s="221"/>
      <c r="I96" s="221"/>
      <c r="J96" s="121">
        <f t="shared" si="161"/>
        <v>0</v>
      </c>
      <c r="K96" s="221"/>
      <c r="L96" s="221"/>
      <c r="M96" s="221"/>
      <c r="N96" s="221"/>
      <c r="O96" s="241"/>
      <c r="P96" s="234">
        <f t="shared" si="176"/>
        <v>0</v>
      </c>
      <c r="Q96" s="221"/>
      <c r="R96" s="221"/>
      <c r="S96" s="221"/>
      <c r="T96" s="221"/>
      <c r="U96" s="121">
        <f t="shared" si="162"/>
        <v>0</v>
      </c>
      <c r="V96" s="221"/>
      <c r="W96" s="221"/>
      <c r="X96" s="221"/>
      <c r="Y96" s="221"/>
      <c r="Z96" s="241"/>
      <c r="AA96" s="227">
        <f t="shared" ref="AA96" si="189">SUM(E96+P96)</f>
        <v>0</v>
      </c>
      <c r="AB96" s="217">
        <f t="shared" ref="AB96" si="190">SUM(F96+Q96)</f>
        <v>0</v>
      </c>
      <c r="AC96" s="217">
        <f t="shared" ref="AC96" si="191">SUM(G96+R96)</f>
        <v>0</v>
      </c>
      <c r="AD96" s="217">
        <f t="shared" ref="AD96" si="192">SUM(H96+S96)</f>
        <v>0</v>
      </c>
      <c r="AE96" s="217">
        <f t="shared" ref="AE96" si="193">SUM(I96+T96)</f>
        <v>0</v>
      </c>
      <c r="AF96" s="217">
        <f t="shared" ref="AF96" si="194">SUM(J96+U96)</f>
        <v>0</v>
      </c>
      <c r="AG96" s="217">
        <f t="shared" ref="AG96" si="195">SUM(K96+V96)</f>
        <v>0</v>
      </c>
      <c r="AH96" s="217">
        <f t="shared" ref="AH96" si="196">SUM(L96+W96)</f>
        <v>0</v>
      </c>
      <c r="AI96" s="217">
        <f t="shared" ref="AI96" si="197">SUM(M96+X96)</f>
        <v>0</v>
      </c>
      <c r="AJ96" s="217">
        <f t="shared" ref="AJ96" si="198">SUM(N96+Y96)</f>
        <v>0</v>
      </c>
      <c r="AK96" s="217">
        <f t="shared" ref="AK96" si="199">SUM(O96+Z96)</f>
        <v>0</v>
      </c>
      <c r="AL96" s="89">
        <f t="shared" ref="AL96" si="200">SUM(AA96+AF96)</f>
        <v>0</v>
      </c>
    </row>
    <row r="97" spans="1:38" s="41" customFormat="1" ht="42" hidden="1" customHeight="1" x14ac:dyDescent="0.2">
      <c r="A97" s="131" t="s">
        <v>182</v>
      </c>
      <c r="B97" s="132" t="s">
        <v>180</v>
      </c>
      <c r="C97" s="152" t="s">
        <v>62</v>
      </c>
      <c r="D97" s="305" t="s">
        <v>179</v>
      </c>
      <c r="E97" s="234">
        <f t="shared" si="175"/>
        <v>0</v>
      </c>
      <c r="F97" s="218"/>
      <c r="G97" s="218"/>
      <c r="H97" s="218"/>
      <c r="I97" s="218"/>
      <c r="J97" s="121">
        <f t="shared" si="161"/>
        <v>0</v>
      </c>
      <c r="K97" s="124"/>
      <c r="L97" s="124"/>
      <c r="M97" s="218"/>
      <c r="N97" s="218"/>
      <c r="O97" s="236"/>
      <c r="P97" s="234">
        <f t="shared" si="176"/>
        <v>0</v>
      </c>
      <c r="Q97" s="218"/>
      <c r="R97" s="218"/>
      <c r="S97" s="218"/>
      <c r="T97" s="218"/>
      <c r="U97" s="121">
        <f t="shared" si="162"/>
        <v>0</v>
      </c>
      <c r="V97" s="124"/>
      <c r="W97" s="124"/>
      <c r="X97" s="218"/>
      <c r="Y97" s="218"/>
      <c r="Z97" s="236"/>
      <c r="AA97" s="227">
        <f t="shared" si="163"/>
        <v>0</v>
      </c>
      <c r="AB97" s="217">
        <f t="shared" si="164"/>
        <v>0</v>
      </c>
      <c r="AC97" s="217">
        <f t="shared" si="165"/>
        <v>0</v>
      </c>
      <c r="AD97" s="217">
        <f t="shared" si="166"/>
        <v>0</v>
      </c>
      <c r="AE97" s="217">
        <f t="shared" si="167"/>
        <v>0</v>
      </c>
      <c r="AF97" s="217">
        <f t="shared" si="168"/>
        <v>0</v>
      </c>
      <c r="AG97" s="217">
        <f t="shared" si="169"/>
        <v>0</v>
      </c>
      <c r="AH97" s="217">
        <f t="shared" si="170"/>
        <v>0</v>
      </c>
      <c r="AI97" s="217">
        <f t="shared" si="171"/>
        <v>0</v>
      </c>
      <c r="AJ97" s="217">
        <f t="shared" si="172"/>
        <v>0</v>
      </c>
      <c r="AK97" s="217">
        <f t="shared" si="173"/>
        <v>0</v>
      </c>
      <c r="AL97" s="89">
        <f t="shared" si="174"/>
        <v>0</v>
      </c>
    </row>
    <row r="98" spans="1:38" s="41" customFormat="1" x14ac:dyDescent="0.2">
      <c r="A98" s="61" t="s">
        <v>393</v>
      </c>
      <c r="B98" s="152" t="s">
        <v>394</v>
      </c>
      <c r="C98" s="152" t="s">
        <v>62</v>
      </c>
      <c r="D98" s="321" t="s">
        <v>395</v>
      </c>
      <c r="E98" s="234">
        <f t="shared" si="175"/>
        <v>0</v>
      </c>
      <c r="F98" s="218"/>
      <c r="G98" s="218"/>
      <c r="H98" s="218"/>
      <c r="I98" s="218"/>
      <c r="J98" s="121">
        <f t="shared" si="161"/>
        <v>800000</v>
      </c>
      <c r="K98" s="124">
        <v>800000</v>
      </c>
      <c r="L98" s="124"/>
      <c r="M98" s="218"/>
      <c r="N98" s="218"/>
      <c r="O98" s="236">
        <v>800000</v>
      </c>
      <c r="P98" s="234">
        <f t="shared" si="176"/>
        <v>0</v>
      </c>
      <c r="Q98" s="218"/>
      <c r="R98" s="218"/>
      <c r="S98" s="218"/>
      <c r="T98" s="218"/>
      <c r="U98" s="121">
        <f t="shared" si="162"/>
        <v>0</v>
      </c>
      <c r="V98" s="124"/>
      <c r="W98" s="124"/>
      <c r="X98" s="218"/>
      <c r="Y98" s="218"/>
      <c r="Z98" s="236"/>
      <c r="AA98" s="227">
        <f t="shared" ref="AA98" si="201">SUM(E98+P98)</f>
        <v>0</v>
      </c>
      <c r="AB98" s="217">
        <f t="shared" ref="AB98" si="202">SUM(F98+Q98)</f>
        <v>0</v>
      </c>
      <c r="AC98" s="217">
        <f t="shared" ref="AC98" si="203">SUM(G98+R98)</f>
        <v>0</v>
      </c>
      <c r="AD98" s="217">
        <f t="shared" ref="AD98" si="204">SUM(H98+S98)</f>
        <v>0</v>
      </c>
      <c r="AE98" s="217">
        <f t="shared" ref="AE98" si="205">SUM(I98+T98)</f>
        <v>0</v>
      </c>
      <c r="AF98" s="217">
        <f t="shared" ref="AF98" si="206">SUM(J98+U98)</f>
        <v>800000</v>
      </c>
      <c r="AG98" s="217">
        <f t="shared" ref="AG98" si="207">SUM(K98+V98)</f>
        <v>800000</v>
      </c>
      <c r="AH98" s="217">
        <f t="shared" ref="AH98" si="208">SUM(L98+W98)</f>
        <v>0</v>
      </c>
      <c r="AI98" s="217">
        <f t="shared" ref="AI98" si="209">SUM(M98+X98)</f>
        <v>0</v>
      </c>
      <c r="AJ98" s="217">
        <f t="shared" ref="AJ98" si="210">SUM(N98+Y98)</f>
        <v>0</v>
      </c>
      <c r="AK98" s="217">
        <f t="shared" ref="AK98" si="211">SUM(O98+Z98)</f>
        <v>800000</v>
      </c>
      <c r="AL98" s="89">
        <f t="shared" ref="AL98" si="212">SUM(AA98+AF98)</f>
        <v>800000</v>
      </c>
    </row>
    <row r="99" spans="1:38" s="41" customFormat="1" x14ac:dyDescent="0.2">
      <c r="A99" s="131" t="s">
        <v>374</v>
      </c>
      <c r="B99" s="132" t="s">
        <v>375</v>
      </c>
      <c r="C99" s="152" t="s">
        <v>131</v>
      </c>
      <c r="D99" s="305" t="s">
        <v>376</v>
      </c>
      <c r="E99" s="234">
        <f t="shared" si="175"/>
        <v>528560</v>
      </c>
      <c r="F99" s="218">
        <v>528560</v>
      </c>
      <c r="G99" s="218"/>
      <c r="H99" s="218"/>
      <c r="I99" s="218"/>
      <c r="J99" s="121">
        <f t="shared" si="161"/>
        <v>0</v>
      </c>
      <c r="K99" s="218"/>
      <c r="L99" s="218"/>
      <c r="M99" s="218"/>
      <c r="N99" s="218"/>
      <c r="O99" s="236"/>
      <c r="P99" s="234">
        <f t="shared" si="176"/>
        <v>0</v>
      </c>
      <c r="Q99" s="218"/>
      <c r="R99" s="218"/>
      <c r="S99" s="218"/>
      <c r="T99" s="218"/>
      <c r="U99" s="121">
        <f t="shared" si="162"/>
        <v>0</v>
      </c>
      <c r="V99" s="218"/>
      <c r="W99" s="218"/>
      <c r="X99" s="218"/>
      <c r="Y99" s="218"/>
      <c r="Z99" s="236"/>
      <c r="AA99" s="227">
        <f t="shared" si="163"/>
        <v>528560</v>
      </c>
      <c r="AB99" s="217">
        <f t="shared" si="164"/>
        <v>528560</v>
      </c>
      <c r="AC99" s="217">
        <f t="shared" si="165"/>
        <v>0</v>
      </c>
      <c r="AD99" s="217">
        <f t="shared" si="166"/>
        <v>0</v>
      </c>
      <c r="AE99" s="217">
        <f t="shared" si="167"/>
        <v>0</v>
      </c>
      <c r="AF99" s="217">
        <f t="shared" si="168"/>
        <v>0</v>
      </c>
      <c r="AG99" s="217">
        <f t="shared" si="169"/>
        <v>0</v>
      </c>
      <c r="AH99" s="217">
        <f t="shared" si="170"/>
        <v>0</v>
      </c>
      <c r="AI99" s="217">
        <f t="shared" si="171"/>
        <v>0</v>
      </c>
      <c r="AJ99" s="217">
        <f t="shared" si="172"/>
        <v>0</v>
      </c>
      <c r="AK99" s="217">
        <f t="shared" si="173"/>
        <v>0</v>
      </c>
      <c r="AL99" s="89">
        <f t="shared" si="174"/>
        <v>528560</v>
      </c>
    </row>
    <row r="100" spans="1:38" s="41" customFormat="1" ht="15" x14ac:dyDescent="0.25">
      <c r="A100" s="131" t="s">
        <v>399</v>
      </c>
      <c r="B100" s="132" t="s">
        <v>401</v>
      </c>
      <c r="C100" s="152" t="s">
        <v>400</v>
      </c>
      <c r="D100" s="322" t="s">
        <v>402</v>
      </c>
      <c r="E100" s="234">
        <f t="shared" si="175"/>
        <v>0</v>
      </c>
      <c r="F100" s="218"/>
      <c r="G100" s="218"/>
      <c r="H100" s="218"/>
      <c r="I100" s="218"/>
      <c r="J100" s="121">
        <f t="shared" si="161"/>
        <v>150000</v>
      </c>
      <c r="K100" s="218"/>
      <c r="L100" s="218">
        <v>100000</v>
      </c>
      <c r="M100" s="218"/>
      <c r="N100" s="218"/>
      <c r="O100" s="236">
        <v>50000</v>
      </c>
      <c r="P100" s="234">
        <f t="shared" si="176"/>
        <v>0</v>
      </c>
      <c r="Q100" s="218"/>
      <c r="R100" s="218"/>
      <c r="S100" s="218"/>
      <c r="T100" s="218"/>
      <c r="U100" s="121">
        <f t="shared" si="162"/>
        <v>0</v>
      </c>
      <c r="V100" s="218"/>
      <c r="W100" s="218"/>
      <c r="X100" s="218"/>
      <c r="Y100" s="218"/>
      <c r="Z100" s="236"/>
      <c r="AA100" s="227">
        <f t="shared" ref="AA100" si="213">SUM(E100+P100)</f>
        <v>0</v>
      </c>
      <c r="AB100" s="217">
        <f t="shared" ref="AB100" si="214">SUM(F100+Q100)</f>
        <v>0</v>
      </c>
      <c r="AC100" s="217">
        <f t="shared" ref="AC100" si="215">SUM(G100+R100)</f>
        <v>0</v>
      </c>
      <c r="AD100" s="217">
        <f t="shared" ref="AD100" si="216">SUM(H100+S100)</f>
        <v>0</v>
      </c>
      <c r="AE100" s="217">
        <f t="shared" ref="AE100" si="217">SUM(I100+T100)</f>
        <v>0</v>
      </c>
      <c r="AF100" s="217">
        <f t="shared" ref="AF100" si="218">SUM(J100+U100)</f>
        <v>150000</v>
      </c>
      <c r="AG100" s="217">
        <f t="shared" ref="AG100" si="219">SUM(K100+V100)</f>
        <v>0</v>
      </c>
      <c r="AH100" s="217">
        <f t="shared" ref="AH100" si="220">SUM(L100+W100)</f>
        <v>100000</v>
      </c>
      <c r="AI100" s="217">
        <f t="shared" ref="AI100" si="221">SUM(M100+X100)</f>
        <v>0</v>
      </c>
      <c r="AJ100" s="217">
        <f t="shared" ref="AJ100" si="222">SUM(N100+Y100)</f>
        <v>0</v>
      </c>
      <c r="AK100" s="217">
        <f t="shared" ref="AK100" si="223">SUM(O100+Z100)</f>
        <v>50000</v>
      </c>
      <c r="AL100" s="89">
        <f t="shared" ref="AL100" si="224">SUM(AA100+AF100)</f>
        <v>150000</v>
      </c>
    </row>
    <row r="101" spans="1:38" s="41" customFormat="1" ht="13.5" thickBot="1" x14ac:dyDescent="0.25">
      <c r="A101" s="111" t="s">
        <v>29</v>
      </c>
      <c r="B101" s="101" t="s">
        <v>30</v>
      </c>
      <c r="C101" s="112" t="s">
        <v>90</v>
      </c>
      <c r="D101" s="304" t="s">
        <v>72</v>
      </c>
      <c r="E101" s="234">
        <f t="shared" si="175"/>
        <v>0</v>
      </c>
      <c r="F101" s="219"/>
      <c r="G101" s="219"/>
      <c r="H101" s="219"/>
      <c r="I101" s="219"/>
      <c r="J101" s="121">
        <f t="shared" si="161"/>
        <v>80000</v>
      </c>
      <c r="K101" s="219"/>
      <c r="L101" s="219">
        <v>80000</v>
      </c>
      <c r="M101" s="219"/>
      <c r="N101" s="219"/>
      <c r="O101" s="237"/>
      <c r="P101" s="234">
        <f t="shared" si="176"/>
        <v>0</v>
      </c>
      <c r="Q101" s="219"/>
      <c r="R101" s="219"/>
      <c r="S101" s="219"/>
      <c r="T101" s="219"/>
      <c r="U101" s="121">
        <f t="shared" si="162"/>
        <v>0</v>
      </c>
      <c r="V101" s="219"/>
      <c r="W101" s="219"/>
      <c r="X101" s="219"/>
      <c r="Y101" s="219"/>
      <c r="Z101" s="237"/>
      <c r="AA101" s="227">
        <f t="shared" si="163"/>
        <v>0</v>
      </c>
      <c r="AB101" s="217">
        <f t="shared" si="164"/>
        <v>0</v>
      </c>
      <c r="AC101" s="217">
        <f t="shared" si="165"/>
        <v>0</v>
      </c>
      <c r="AD101" s="217">
        <f t="shared" si="166"/>
        <v>0</v>
      </c>
      <c r="AE101" s="217">
        <f t="shared" si="167"/>
        <v>0</v>
      </c>
      <c r="AF101" s="217">
        <f t="shared" si="168"/>
        <v>80000</v>
      </c>
      <c r="AG101" s="217">
        <f t="shared" si="169"/>
        <v>0</v>
      </c>
      <c r="AH101" s="217">
        <f t="shared" si="170"/>
        <v>80000</v>
      </c>
      <c r="AI101" s="217">
        <f t="shared" si="171"/>
        <v>0</v>
      </c>
      <c r="AJ101" s="217">
        <f t="shared" si="172"/>
        <v>0</v>
      </c>
      <c r="AK101" s="217">
        <f t="shared" si="173"/>
        <v>0</v>
      </c>
      <c r="AL101" s="89">
        <f t="shared" si="174"/>
        <v>80000</v>
      </c>
    </row>
    <row r="102" spans="1:38" s="41" customFormat="1" ht="26.25" hidden="1" thickBot="1" x14ac:dyDescent="0.25">
      <c r="A102" s="83" t="s">
        <v>33</v>
      </c>
      <c r="B102" s="84" t="s">
        <v>34</v>
      </c>
      <c r="C102" s="87" t="s">
        <v>87</v>
      </c>
      <c r="D102" s="323" t="s">
        <v>295</v>
      </c>
      <c r="E102" s="234">
        <f t="shared" si="175"/>
        <v>0</v>
      </c>
      <c r="F102" s="220"/>
      <c r="G102" s="220"/>
      <c r="H102" s="220"/>
      <c r="I102" s="220"/>
      <c r="J102" s="138">
        <f t="shared" si="161"/>
        <v>0</v>
      </c>
      <c r="K102" s="220"/>
      <c r="L102" s="220"/>
      <c r="M102" s="220"/>
      <c r="N102" s="220"/>
      <c r="O102" s="238"/>
      <c r="P102" s="234">
        <f t="shared" si="176"/>
        <v>0</v>
      </c>
      <c r="Q102" s="220"/>
      <c r="R102" s="220"/>
      <c r="S102" s="220"/>
      <c r="T102" s="220"/>
      <c r="U102" s="138">
        <f t="shared" si="162"/>
        <v>0</v>
      </c>
      <c r="V102" s="220"/>
      <c r="W102" s="220"/>
      <c r="X102" s="220"/>
      <c r="Y102" s="220"/>
      <c r="Z102" s="238"/>
      <c r="AA102" s="227">
        <f t="shared" si="163"/>
        <v>0</v>
      </c>
      <c r="AB102" s="217">
        <f t="shared" si="164"/>
        <v>0</v>
      </c>
      <c r="AC102" s="217">
        <f t="shared" si="165"/>
        <v>0</v>
      </c>
      <c r="AD102" s="217">
        <f t="shared" si="166"/>
        <v>0</v>
      </c>
      <c r="AE102" s="217">
        <f t="shared" si="167"/>
        <v>0</v>
      </c>
      <c r="AF102" s="217">
        <f t="shared" si="168"/>
        <v>0</v>
      </c>
      <c r="AG102" s="217">
        <f t="shared" si="169"/>
        <v>0</v>
      </c>
      <c r="AH102" s="217">
        <f t="shared" si="170"/>
        <v>0</v>
      </c>
      <c r="AI102" s="217">
        <f t="shared" si="171"/>
        <v>0</v>
      </c>
      <c r="AJ102" s="217">
        <f t="shared" si="172"/>
        <v>0</v>
      </c>
      <c r="AK102" s="217">
        <f t="shared" si="173"/>
        <v>0</v>
      </c>
      <c r="AL102" s="89">
        <f t="shared" si="174"/>
        <v>0</v>
      </c>
    </row>
    <row r="103" spans="1:38" s="55" customFormat="1" x14ac:dyDescent="0.2">
      <c r="A103" s="25" t="s">
        <v>140</v>
      </c>
      <c r="B103" s="26"/>
      <c r="C103" s="26"/>
      <c r="D103" s="300" t="s">
        <v>46</v>
      </c>
      <c r="E103" s="239">
        <f t="shared" ref="E103:O103" si="225">SUM(E104)</f>
        <v>3379941</v>
      </c>
      <c r="F103" s="51">
        <f t="shared" si="225"/>
        <v>3379941</v>
      </c>
      <c r="G103" s="51">
        <f t="shared" si="225"/>
        <v>2508837</v>
      </c>
      <c r="H103" s="51">
        <f t="shared" si="225"/>
        <v>95360</v>
      </c>
      <c r="I103" s="51">
        <f t="shared" si="225"/>
        <v>0</v>
      </c>
      <c r="J103" s="51">
        <f t="shared" si="225"/>
        <v>0</v>
      </c>
      <c r="K103" s="51">
        <f t="shared" si="225"/>
        <v>0</v>
      </c>
      <c r="L103" s="51">
        <f t="shared" si="225"/>
        <v>0</v>
      </c>
      <c r="M103" s="51">
        <f t="shared" si="225"/>
        <v>0</v>
      </c>
      <c r="N103" s="51">
        <f t="shared" si="225"/>
        <v>0</v>
      </c>
      <c r="O103" s="126">
        <f t="shared" si="225"/>
        <v>0</v>
      </c>
      <c r="P103" s="239">
        <f t="shared" ref="P103:AK103" si="226">SUM(P104)</f>
        <v>0</v>
      </c>
      <c r="Q103" s="51">
        <f t="shared" si="226"/>
        <v>0</v>
      </c>
      <c r="R103" s="51">
        <f t="shared" si="226"/>
        <v>0</v>
      </c>
      <c r="S103" s="51">
        <f t="shared" si="226"/>
        <v>0</v>
      </c>
      <c r="T103" s="51">
        <f t="shared" si="226"/>
        <v>0</v>
      </c>
      <c r="U103" s="51">
        <f t="shared" si="226"/>
        <v>0</v>
      </c>
      <c r="V103" s="51">
        <f t="shared" si="226"/>
        <v>0</v>
      </c>
      <c r="W103" s="51">
        <f t="shared" si="226"/>
        <v>0</v>
      </c>
      <c r="X103" s="51">
        <f t="shared" si="226"/>
        <v>0</v>
      </c>
      <c r="Y103" s="51">
        <f t="shared" si="226"/>
        <v>0</v>
      </c>
      <c r="Z103" s="126">
        <f t="shared" si="226"/>
        <v>0</v>
      </c>
      <c r="AA103" s="228">
        <f t="shared" si="226"/>
        <v>3379941</v>
      </c>
      <c r="AB103" s="51">
        <f t="shared" si="226"/>
        <v>3379941</v>
      </c>
      <c r="AC103" s="51">
        <f t="shared" si="226"/>
        <v>2508837</v>
      </c>
      <c r="AD103" s="51">
        <f t="shared" si="226"/>
        <v>95360</v>
      </c>
      <c r="AE103" s="51">
        <f t="shared" si="226"/>
        <v>0</v>
      </c>
      <c r="AF103" s="51">
        <f t="shared" si="226"/>
        <v>0</v>
      </c>
      <c r="AG103" s="51">
        <f t="shared" si="226"/>
        <v>0</v>
      </c>
      <c r="AH103" s="51">
        <f t="shared" si="226"/>
        <v>0</v>
      </c>
      <c r="AI103" s="51">
        <f t="shared" si="226"/>
        <v>0</v>
      </c>
      <c r="AJ103" s="51">
        <f t="shared" si="226"/>
        <v>0</v>
      </c>
      <c r="AK103" s="51">
        <f t="shared" si="226"/>
        <v>0</v>
      </c>
      <c r="AL103" s="126">
        <f t="shared" ref="AL103" si="227">SUM(AL104)</f>
        <v>3379941</v>
      </c>
    </row>
    <row r="104" spans="1:38" s="55" customFormat="1" x14ac:dyDescent="0.2">
      <c r="A104" s="22" t="s">
        <v>141</v>
      </c>
      <c r="B104" s="23"/>
      <c r="C104" s="23"/>
      <c r="D104" s="301" t="s">
        <v>46</v>
      </c>
      <c r="E104" s="240">
        <f t="shared" ref="E104:I104" si="228">SUM(E105:E107)</f>
        <v>3379941</v>
      </c>
      <c r="F104" s="50">
        <f t="shared" si="228"/>
        <v>3379941</v>
      </c>
      <c r="G104" s="50">
        <f t="shared" si="228"/>
        <v>2508837</v>
      </c>
      <c r="H104" s="50">
        <f t="shared" si="228"/>
        <v>95360</v>
      </c>
      <c r="I104" s="50">
        <f t="shared" si="228"/>
        <v>0</v>
      </c>
      <c r="J104" s="50">
        <f t="shared" ref="J104:O104" si="229">SUM(J105:J107)</f>
        <v>0</v>
      </c>
      <c r="K104" s="50">
        <f t="shared" si="229"/>
        <v>0</v>
      </c>
      <c r="L104" s="50">
        <f t="shared" si="229"/>
        <v>0</v>
      </c>
      <c r="M104" s="50">
        <f t="shared" si="229"/>
        <v>0</v>
      </c>
      <c r="N104" s="50">
        <f t="shared" si="229"/>
        <v>0</v>
      </c>
      <c r="O104" s="127">
        <f t="shared" si="229"/>
        <v>0</v>
      </c>
      <c r="P104" s="240">
        <f t="shared" ref="P104:T104" si="230">SUM(P105:P107)</f>
        <v>0</v>
      </c>
      <c r="Q104" s="50">
        <f t="shared" si="230"/>
        <v>0</v>
      </c>
      <c r="R104" s="50">
        <f t="shared" si="230"/>
        <v>0</v>
      </c>
      <c r="S104" s="50">
        <f t="shared" si="230"/>
        <v>0</v>
      </c>
      <c r="T104" s="50">
        <f t="shared" si="230"/>
        <v>0</v>
      </c>
      <c r="U104" s="50">
        <f t="shared" ref="U104:AK104" si="231">SUM(U105:U107)</f>
        <v>0</v>
      </c>
      <c r="V104" s="50">
        <f t="shared" si="231"/>
        <v>0</v>
      </c>
      <c r="W104" s="50">
        <f t="shared" si="231"/>
        <v>0</v>
      </c>
      <c r="X104" s="50">
        <f t="shared" si="231"/>
        <v>0</v>
      </c>
      <c r="Y104" s="50">
        <f t="shared" si="231"/>
        <v>0</v>
      </c>
      <c r="Z104" s="127">
        <f t="shared" si="231"/>
        <v>0</v>
      </c>
      <c r="AA104" s="229">
        <f t="shared" si="231"/>
        <v>3379941</v>
      </c>
      <c r="AB104" s="50">
        <f t="shared" si="231"/>
        <v>3379941</v>
      </c>
      <c r="AC104" s="50">
        <f t="shared" si="231"/>
        <v>2508837</v>
      </c>
      <c r="AD104" s="50">
        <f t="shared" si="231"/>
        <v>95360</v>
      </c>
      <c r="AE104" s="50">
        <f t="shared" si="231"/>
        <v>0</v>
      </c>
      <c r="AF104" s="50">
        <f t="shared" si="231"/>
        <v>0</v>
      </c>
      <c r="AG104" s="50">
        <f t="shared" si="231"/>
        <v>0</v>
      </c>
      <c r="AH104" s="50">
        <f t="shared" si="231"/>
        <v>0</v>
      </c>
      <c r="AI104" s="50">
        <f t="shared" si="231"/>
        <v>0</v>
      </c>
      <c r="AJ104" s="50">
        <f t="shared" si="231"/>
        <v>0</v>
      </c>
      <c r="AK104" s="50">
        <f t="shared" si="231"/>
        <v>0</v>
      </c>
      <c r="AL104" s="127">
        <f t="shared" ref="AL104" si="232">SUM(AL105:AL107)</f>
        <v>3379941</v>
      </c>
    </row>
    <row r="105" spans="1:38" s="41" customFormat="1" ht="20.45" customHeight="1" x14ac:dyDescent="0.2">
      <c r="A105" s="63" t="s">
        <v>35</v>
      </c>
      <c r="B105" s="64" t="s">
        <v>142</v>
      </c>
      <c r="C105" s="62" t="s">
        <v>60</v>
      </c>
      <c r="D105" s="302" t="s">
        <v>271</v>
      </c>
      <c r="E105" s="234">
        <f>SUM(F105)</f>
        <v>3322941</v>
      </c>
      <c r="F105" s="217">
        <v>3322941</v>
      </c>
      <c r="G105" s="217">
        <v>2508837</v>
      </c>
      <c r="H105" s="217">
        <v>95360</v>
      </c>
      <c r="I105" s="217"/>
      <c r="J105" s="121">
        <f t="shared" ref="J105:J107" si="233">SUM(L105+O105)</f>
        <v>0</v>
      </c>
      <c r="K105" s="217"/>
      <c r="L105" s="217"/>
      <c r="M105" s="217"/>
      <c r="N105" s="217"/>
      <c r="O105" s="235"/>
      <c r="P105" s="234">
        <f>SUM(Q105)</f>
        <v>0</v>
      </c>
      <c r="Q105" s="217"/>
      <c r="R105" s="217"/>
      <c r="S105" s="217"/>
      <c r="T105" s="217"/>
      <c r="U105" s="121">
        <f t="shared" ref="U105:U107" si="234">SUM(W105+Z105)</f>
        <v>0</v>
      </c>
      <c r="V105" s="217"/>
      <c r="W105" s="217"/>
      <c r="X105" s="217"/>
      <c r="Y105" s="217"/>
      <c r="Z105" s="235"/>
      <c r="AA105" s="227">
        <f t="shared" ref="AA105:AA106" si="235">SUM(E105+P105)</f>
        <v>3322941</v>
      </c>
      <c r="AB105" s="217">
        <f t="shared" ref="AB105:AB106" si="236">SUM(F105+Q105)</f>
        <v>3322941</v>
      </c>
      <c r="AC105" s="217">
        <f t="shared" ref="AC105:AC106" si="237">SUM(G105+R105)</f>
        <v>2508837</v>
      </c>
      <c r="AD105" s="217">
        <f t="shared" ref="AD105:AD106" si="238">SUM(H105+S105)</f>
        <v>95360</v>
      </c>
      <c r="AE105" s="217">
        <f t="shared" ref="AE105:AE106" si="239">SUM(I105+T105)</f>
        <v>0</v>
      </c>
      <c r="AF105" s="217">
        <f t="shared" ref="AF105:AF106" si="240">SUM(J105+U105)</f>
        <v>0</v>
      </c>
      <c r="AG105" s="217">
        <f t="shared" ref="AG105:AG106" si="241">SUM(K105+V105)</f>
        <v>0</v>
      </c>
      <c r="AH105" s="217">
        <f t="shared" ref="AH105:AH106" si="242">SUM(L105+W105)</f>
        <v>0</v>
      </c>
      <c r="AI105" s="217">
        <f t="shared" ref="AI105:AI106" si="243">SUM(M105+X105)</f>
        <v>0</v>
      </c>
      <c r="AJ105" s="217">
        <f t="shared" ref="AJ105:AJ106" si="244">SUM(N105+Y105)</f>
        <v>0</v>
      </c>
      <c r="AK105" s="217">
        <f t="shared" ref="AK105:AK106" si="245">SUM(O105+Z105)</f>
        <v>0</v>
      </c>
      <c r="AL105" s="89">
        <f t="shared" ref="AL105:AL106" si="246">SUM(AA105+AF105)</f>
        <v>3322941</v>
      </c>
    </row>
    <row r="106" spans="1:38" s="41" customFormat="1" x14ac:dyDescent="0.2">
      <c r="A106" s="63" t="s">
        <v>177</v>
      </c>
      <c r="B106" s="64" t="s">
        <v>94</v>
      </c>
      <c r="C106" s="62" t="s">
        <v>77</v>
      </c>
      <c r="D106" s="303" t="s">
        <v>170</v>
      </c>
      <c r="E106" s="234">
        <f>SUM(F106)</f>
        <v>40000</v>
      </c>
      <c r="F106" s="218">
        <v>40000</v>
      </c>
      <c r="G106" s="218"/>
      <c r="H106" s="218"/>
      <c r="I106" s="218"/>
      <c r="J106" s="121">
        <f t="shared" si="233"/>
        <v>0</v>
      </c>
      <c r="K106" s="218"/>
      <c r="L106" s="218"/>
      <c r="M106" s="218"/>
      <c r="N106" s="218"/>
      <c r="O106" s="236"/>
      <c r="P106" s="234">
        <f>SUM(Q106)</f>
        <v>0</v>
      </c>
      <c r="Q106" s="218"/>
      <c r="R106" s="218"/>
      <c r="S106" s="218"/>
      <c r="T106" s="218"/>
      <c r="U106" s="121">
        <f t="shared" si="234"/>
        <v>0</v>
      </c>
      <c r="V106" s="218"/>
      <c r="W106" s="218"/>
      <c r="X106" s="218"/>
      <c r="Y106" s="218"/>
      <c r="Z106" s="236"/>
      <c r="AA106" s="227">
        <f t="shared" si="235"/>
        <v>40000</v>
      </c>
      <c r="AB106" s="217">
        <f t="shared" si="236"/>
        <v>40000</v>
      </c>
      <c r="AC106" s="217">
        <f t="shared" si="237"/>
        <v>0</v>
      </c>
      <c r="AD106" s="217">
        <f t="shared" si="238"/>
        <v>0</v>
      </c>
      <c r="AE106" s="217">
        <f t="shared" si="239"/>
        <v>0</v>
      </c>
      <c r="AF106" s="217">
        <f t="shared" si="240"/>
        <v>0</v>
      </c>
      <c r="AG106" s="217">
        <f t="shared" si="241"/>
        <v>0</v>
      </c>
      <c r="AH106" s="217">
        <f t="shared" si="242"/>
        <v>0</v>
      </c>
      <c r="AI106" s="217">
        <f t="shared" si="243"/>
        <v>0</v>
      </c>
      <c r="AJ106" s="217">
        <f t="shared" si="244"/>
        <v>0</v>
      </c>
      <c r="AK106" s="217">
        <f t="shared" si="245"/>
        <v>0</v>
      </c>
      <c r="AL106" s="89">
        <f t="shared" si="246"/>
        <v>40000</v>
      </c>
    </row>
    <row r="107" spans="1:38" s="41" customFormat="1" ht="13.5" thickBot="1" x14ac:dyDescent="0.25">
      <c r="A107" s="148" t="s">
        <v>36</v>
      </c>
      <c r="B107" s="87" t="s">
        <v>37</v>
      </c>
      <c r="C107" s="87" t="s">
        <v>95</v>
      </c>
      <c r="D107" s="318" t="s">
        <v>38</v>
      </c>
      <c r="E107" s="234">
        <f>SUM(F107)</f>
        <v>17000</v>
      </c>
      <c r="F107" s="224">
        <v>17000</v>
      </c>
      <c r="G107" s="224"/>
      <c r="H107" s="224"/>
      <c r="I107" s="224"/>
      <c r="J107" s="138">
        <f t="shared" si="233"/>
        <v>0</v>
      </c>
      <c r="K107" s="224"/>
      <c r="L107" s="224"/>
      <c r="M107" s="224"/>
      <c r="N107" s="224"/>
      <c r="O107" s="244"/>
      <c r="P107" s="234">
        <f>SUM(Q107)</f>
        <v>0</v>
      </c>
      <c r="Q107" s="224"/>
      <c r="R107" s="224"/>
      <c r="S107" s="224"/>
      <c r="T107" s="224"/>
      <c r="U107" s="138">
        <f t="shared" si="234"/>
        <v>0</v>
      </c>
      <c r="V107" s="224"/>
      <c r="W107" s="224"/>
      <c r="X107" s="224"/>
      <c r="Y107" s="224"/>
      <c r="Z107" s="244"/>
      <c r="AA107" s="227">
        <f t="shared" ref="AA107" si="247">SUM(E107+P107)</f>
        <v>17000</v>
      </c>
      <c r="AB107" s="217">
        <f t="shared" ref="AB107" si="248">SUM(F107+Q107)</f>
        <v>17000</v>
      </c>
      <c r="AC107" s="217">
        <f t="shared" ref="AC107" si="249">SUM(G107+R107)</f>
        <v>0</v>
      </c>
      <c r="AD107" s="217">
        <f t="shared" ref="AD107" si="250">SUM(H107+S107)</f>
        <v>0</v>
      </c>
      <c r="AE107" s="217">
        <f t="shared" ref="AE107" si="251">SUM(I107+T107)</f>
        <v>0</v>
      </c>
      <c r="AF107" s="217">
        <f t="shared" ref="AF107" si="252">SUM(J107+U107)</f>
        <v>0</v>
      </c>
      <c r="AG107" s="217">
        <f t="shared" ref="AG107" si="253">SUM(K107+V107)</f>
        <v>0</v>
      </c>
      <c r="AH107" s="217">
        <f t="shared" ref="AH107" si="254">SUM(L107+W107)</f>
        <v>0</v>
      </c>
      <c r="AI107" s="217">
        <f t="shared" ref="AI107" si="255">SUM(M107+X107)</f>
        <v>0</v>
      </c>
      <c r="AJ107" s="217">
        <f t="shared" ref="AJ107" si="256">SUM(N107+Y107)</f>
        <v>0</v>
      </c>
      <c r="AK107" s="217">
        <f t="shared" ref="AK107" si="257">SUM(O107+Z107)</f>
        <v>0</v>
      </c>
      <c r="AL107" s="89">
        <f t="shared" ref="AL107" si="258">SUM(AA107+AF107)</f>
        <v>17000</v>
      </c>
    </row>
    <row r="108" spans="1:38" s="55" customFormat="1" x14ac:dyDescent="0.2">
      <c r="A108" s="25" t="s">
        <v>138</v>
      </c>
      <c r="B108" s="26"/>
      <c r="C108" s="26"/>
      <c r="D108" s="300" t="s">
        <v>45</v>
      </c>
      <c r="E108" s="239">
        <f t="shared" ref="E108:O108" si="259">SUM(E109)</f>
        <v>9416525</v>
      </c>
      <c r="F108" s="51">
        <f t="shared" si="259"/>
        <v>3859487</v>
      </c>
      <c r="G108" s="51">
        <f t="shared" si="259"/>
        <v>2899948</v>
      </c>
      <c r="H108" s="51">
        <f t="shared" si="259"/>
        <v>100780</v>
      </c>
      <c r="I108" s="51">
        <f t="shared" si="259"/>
        <v>0</v>
      </c>
      <c r="J108" s="51">
        <f t="shared" si="259"/>
        <v>0</v>
      </c>
      <c r="K108" s="51">
        <f t="shared" si="259"/>
        <v>0</v>
      </c>
      <c r="L108" s="51">
        <f t="shared" si="259"/>
        <v>0</v>
      </c>
      <c r="M108" s="51">
        <f t="shared" si="259"/>
        <v>0</v>
      </c>
      <c r="N108" s="51">
        <f t="shared" si="259"/>
        <v>0</v>
      </c>
      <c r="O108" s="126">
        <f t="shared" si="259"/>
        <v>0</v>
      </c>
      <c r="P108" s="239">
        <f t="shared" ref="P108:AK108" si="260">SUM(P109)</f>
        <v>0</v>
      </c>
      <c r="Q108" s="51">
        <f t="shared" si="260"/>
        <v>0</v>
      </c>
      <c r="R108" s="51">
        <f t="shared" si="260"/>
        <v>0</v>
      </c>
      <c r="S108" s="51">
        <f t="shared" si="260"/>
        <v>0</v>
      </c>
      <c r="T108" s="51">
        <f t="shared" si="260"/>
        <v>0</v>
      </c>
      <c r="U108" s="51">
        <f t="shared" si="260"/>
        <v>0</v>
      </c>
      <c r="V108" s="51">
        <f t="shared" si="260"/>
        <v>0</v>
      </c>
      <c r="W108" s="51">
        <f t="shared" si="260"/>
        <v>0</v>
      </c>
      <c r="X108" s="51">
        <f t="shared" si="260"/>
        <v>0</v>
      </c>
      <c r="Y108" s="51">
        <f t="shared" si="260"/>
        <v>0</v>
      </c>
      <c r="Z108" s="126">
        <f t="shared" si="260"/>
        <v>0</v>
      </c>
      <c r="AA108" s="228">
        <f t="shared" si="260"/>
        <v>9416525</v>
      </c>
      <c r="AB108" s="51">
        <f t="shared" si="260"/>
        <v>3859487</v>
      </c>
      <c r="AC108" s="51">
        <f t="shared" si="260"/>
        <v>2899948</v>
      </c>
      <c r="AD108" s="51">
        <f t="shared" si="260"/>
        <v>100780</v>
      </c>
      <c r="AE108" s="51">
        <f t="shared" si="260"/>
        <v>0</v>
      </c>
      <c r="AF108" s="51">
        <f t="shared" si="260"/>
        <v>0</v>
      </c>
      <c r="AG108" s="51">
        <f t="shared" si="260"/>
        <v>0</v>
      </c>
      <c r="AH108" s="51">
        <f t="shared" si="260"/>
        <v>0</v>
      </c>
      <c r="AI108" s="51">
        <f t="shared" si="260"/>
        <v>0</v>
      </c>
      <c r="AJ108" s="51">
        <f t="shared" si="260"/>
        <v>0</v>
      </c>
      <c r="AK108" s="51">
        <f t="shared" si="260"/>
        <v>0</v>
      </c>
      <c r="AL108" s="126">
        <f t="shared" ref="AL108" si="261">SUM(AL109)</f>
        <v>9416525</v>
      </c>
    </row>
    <row r="109" spans="1:38" s="55" customFormat="1" x14ac:dyDescent="0.2">
      <c r="A109" s="22" t="s">
        <v>139</v>
      </c>
      <c r="B109" s="23"/>
      <c r="C109" s="23"/>
      <c r="D109" s="301" t="s">
        <v>45</v>
      </c>
      <c r="E109" s="240">
        <f t="shared" ref="E109:I109" si="262">SUM(E110:E113)</f>
        <v>9416525</v>
      </c>
      <c r="F109" s="50">
        <f t="shared" si="262"/>
        <v>3859487</v>
      </c>
      <c r="G109" s="50">
        <f t="shared" si="262"/>
        <v>2899948</v>
      </c>
      <c r="H109" s="50">
        <f t="shared" si="262"/>
        <v>100780</v>
      </c>
      <c r="I109" s="50">
        <f t="shared" si="262"/>
        <v>0</v>
      </c>
      <c r="J109" s="50">
        <f t="shared" ref="J109:O109" si="263">SUM(J110:J113)</f>
        <v>0</v>
      </c>
      <c r="K109" s="50">
        <f t="shared" si="263"/>
        <v>0</v>
      </c>
      <c r="L109" s="50">
        <f t="shared" si="263"/>
        <v>0</v>
      </c>
      <c r="M109" s="50">
        <f t="shared" si="263"/>
        <v>0</v>
      </c>
      <c r="N109" s="50">
        <f t="shared" si="263"/>
        <v>0</v>
      </c>
      <c r="O109" s="127">
        <f t="shared" si="263"/>
        <v>0</v>
      </c>
      <c r="P109" s="240">
        <f t="shared" ref="P109:T109" si="264">SUM(P110:P113)</f>
        <v>0</v>
      </c>
      <c r="Q109" s="50">
        <f t="shared" si="264"/>
        <v>0</v>
      </c>
      <c r="R109" s="50">
        <f t="shared" si="264"/>
        <v>0</v>
      </c>
      <c r="S109" s="50">
        <f t="shared" si="264"/>
        <v>0</v>
      </c>
      <c r="T109" s="50">
        <f t="shared" si="264"/>
        <v>0</v>
      </c>
      <c r="U109" s="50">
        <f t="shared" ref="U109:AK109" si="265">SUM(U110:U113)</f>
        <v>0</v>
      </c>
      <c r="V109" s="50">
        <f t="shared" si="265"/>
        <v>0</v>
      </c>
      <c r="W109" s="50">
        <f t="shared" si="265"/>
        <v>0</v>
      </c>
      <c r="X109" s="50">
        <f t="shared" si="265"/>
        <v>0</v>
      </c>
      <c r="Y109" s="50">
        <f t="shared" si="265"/>
        <v>0</v>
      </c>
      <c r="Z109" s="127">
        <f t="shared" si="265"/>
        <v>0</v>
      </c>
      <c r="AA109" s="229">
        <f>SUM(AA110:AA113)</f>
        <v>9416525</v>
      </c>
      <c r="AB109" s="50">
        <f t="shared" si="265"/>
        <v>3859487</v>
      </c>
      <c r="AC109" s="50">
        <f t="shared" si="265"/>
        <v>2899948</v>
      </c>
      <c r="AD109" s="50">
        <f t="shared" si="265"/>
        <v>100780</v>
      </c>
      <c r="AE109" s="50">
        <f t="shared" si="265"/>
        <v>0</v>
      </c>
      <c r="AF109" s="50">
        <f t="shared" si="265"/>
        <v>0</v>
      </c>
      <c r="AG109" s="50">
        <f t="shared" si="265"/>
        <v>0</v>
      </c>
      <c r="AH109" s="50">
        <f t="shared" si="265"/>
        <v>0</v>
      </c>
      <c r="AI109" s="50">
        <f t="shared" si="265"/>
        <v>0</v>
      </c>
      <c r="AJ109" s="50">
        <f t="shared" si="265"/>
        <v>0</v>
      </c>
      <c r="AK109" s="50">
        <f t="shared" si="265"/>
        <v>0</v>
      </c>
      <c r="AL109" s="127">
        <f t="shared" ref="AL109" si="266">SUM(AL110:AL113)</f>
        <v>9416525</v>
      </c>
    </row>
    <row r="110" spans="1:38" s="41" customFormat="1" ht="20.45" customHeight="1" x14ac:dyDescent="0.2">
      <c r="A110" s="63" t="s">
        <v>39</v>
      </c>
      <c r="B110" s="64" t="s">
        <v>142</v>
      </c>
      <c r="C110" s="64" t="s">
        <v>60</v>
      </c>
      <c r="D110" s="302" t="s">
        <v>271</v>
      </c>
      <c r="E110" s="234">
        <f>SUM(F110)</f>
        <v>3753517</v>
      </c>
      <c r="F110" s="217">
        <v>3753517</v>
      </c>
      <c r="G110" s="217">
        <v>2899948</v>
      </c>
      <c r="H110" s="217">
        <v>100780</v>
      </c>
      <c r="I110" s="217"/>
      <c r="J110" s="121">
        <f t="shared" ref="J110:J113" si="267">SUM(L110+O110)</f>
        <v>0</v>
      </c>
      <c r="K110" s="217"/>
      <c r="L110" s="217"/>
      <c r="M110" s="217"/>
      <c r="N110" s="217"/>
      <c r="O110" s="235"/>
      <c r="P110" s="234">
        <f>SUM(Q110)</f>
        <v>0</v>
      </c>
      <c r="Q110" s="217"/>
      <c r="R110" s="217"/>
      <c r="S110" s="217"/>
      <c r="T110" s="217"/>
      <c r="U110" s="121">
        <f t="shared" ref="U110:U113" si="268">SUM(W110+Z110)</f>
        <v>0</v>
      </c>
      <c r="V110" s="217"/>
      <c r="W110" s="217"/>
      <c r="X110" s="217"/>
      <c r="Y110" s="217"/>
      <c r="Z110" s="235"/>
      <c r="AA110" s="227">
        <f t="shared" ref="AA110:AA111" si="269">SUM(E110+P110)</f>
        <v>3753517</v>
      </c>
      <c r="AB110" s="217">
        <f t="shared" ref="AB110:AB111" si="270">SUM(F110+Q110)</f>
        <v>3753517</v>
      </c>
      <c r="AC110" s="217">
        <f t="shared" ref="AC110:AC111" si="271">SUM(G110+R110)</f>
        <v>2899948</v>
      </c>
      <c r="AD110" s="217">
        <f t="shared" ref="AD110:AD111" si="272">SUM(H110+S110)</f>
        <v>100780</v>
      </c>
      <c r="AE110" s="217">
        <f t="shared" ref="AE110:AE111" si="273">SUM(I110+T110)</f>
        <v>0</v>
      </c>
      <c r="AF110" s="217">
        <f t="shared" ref="AF110:AF111" si="274">SUM(J110+U110)</f>
        <v>0</v>
      </c>
      <c r="AG110" s="217">
        <f t="shared" ref="AG110:AG111" si="275">SUM(K110+V110)</f>
        <v>0</v>
      </c>
      <c r="AH110" s="217">
        <f t="shared" ref="AH110:AH111" si="276">SUM(L110+W110)</f>
        <v>0</v>
      </c>
      <c r="AI110" s="217">
        <f t="shared" ref="AI110:AI111" si="277">SUM(M110+X110)</f>
        <v>0</v>
      </c>
      <c r="AJ110" s="217">
        <f t="shared" ref="AJ110:AJ111" si="278">SUM(N110+Y110)</f>
        <v>0</v>
      </c>
      <c r="AK110" s="217">
        <f t="shared" ref="AK110:AK111" si="279">SUM(O110+Z110)</f>
        <v>0</v>
      </c>
      <c r="AL110" s="89">
        <f t="shared" ref="AL110:AL111" si="280">SUM(AA110+AF110)</f>
        <v>3753517</v>
      </c>
    </row>
    <row r="111" spans="1:38" s="41" customFormat="1" x14ac:dyDescent="0.2">
      <c r="A111" s="61" t="s">
        <v>302</v>
      </c>
      <c r="B111" s="78" t="s">
        <v>237</v>
      </c>
      <c r="C111" s="78" t="s">
        <v>77</v>
      </c>
      <c r="D111" s="305" t="s">
        <v>238</v>
      </c>
      <c r="E111" s="234">
        <v>5557038</v>
      </c>
      <c r="F111" s="218"/>
      <c r="G111" s="218"/>
      <c r="H111" s="218"/>
      <c r="I111" s="218"/>
      <c r="J111" s="121">
        <f t="shared" si="267"/>
        <v>0</v>
      </c>
      <c r="K111" s="218"/>
      <c r="L111" s="218"/>
      <c r="M111" s="218"/>
      <c r="N111" s="218"/>
      <c r="O111" s="236"/>
      <c r="P111" s="234"/>
      <c r="Q111" s="218"/>
      <c r="R111" s="218"/>
      <c r="S111" s="218"/>
      <c r="T111" s="218"/>
      <c r="U111" s="121">
        <f t="shared" si="268"/>
        <v>0</v>
      </c>
      <c r="V111" s="218"/>
      <c r="W111" s="218"/>
      <c r="X111" s="218"/>
      <c r="Y111" s="218"/>
      <c r="Z111" s="236"/>
      <c r="AA111" s="227">
        <f t="shared" si="269"/>
        <v>5557038</v>
      </c>
      <c r="AB111" s="217">
        <f t="shared" si="270"/>
        <v>0</v>
      </c>
      <c r="AC111" s="217">
        <f t="shared" si="271"/>
        <v>0</v>
      </c>
      <c r="AD111" s="217">
        <f t="shared" si="272"/>
        <v>0</v>
      </c>
      <c r="AE111" s="217">
        <f t="shared" si="273"/>
        <v>0</v>
      </c>
      <c r="AF111" s="217">
        <f t="shared" si="274"/>
        <v>0</v>
      </c>
      <c r="AG111" s="217">
        <f t="shared" si="275"/>
        <v>0</v>
      </c>
      <c r="AH111" s="217">
        <f t="shared" si="276"/>
        <v>0</v>
      </c>
      <c r="AI111" s="217">
        <f t="shared" si="277"/>
        <v>0</v>
      </c>
      <c r="AJ111" s="217">
        <f t="shared" si="278"/>
        <v>0</v>
      </c>
      <c r="AK111" s="217">
        <f t="shared" si="279"/>
        <v>0</v>
      </c>
      <c r="AL111" s="89">
        <f t="shared" si="280"/>
        <v>5557038</v>
      </c>
    </row>
    <row r="112" spans="1:38" s="41" customFormat="1" ht="13.5" thickBot="1" x14ac:dyDescent="0.25">
      <c r="A112" s="250" t="s">
        <v>403</v>
      </c>
      <c r="B112" s="249" t="s">
        <v>404</v>
      </c>
      <c r="C112" s="249" t="s">
        <v>94</v>
      </c>
      <c r="D112" s="305" t="s">
        <v>405</v>
      </c>
      <c r="E112" s="234">
        <f>SUM(F112)</f>
        <v>105970</v>
      </c>
      <c r="F112" s="247">
        <v>105970</v>
      </c>
      <c r="G112" s="247"/>
      <c r="H112" s="247"/>
      <c r="I112" s="247"/>
      <c r="J112" s="121">
        <f t="shared" si="267"/>
        <v>0</v>
      </c>
      <c r="K112" s="247"/>
      <c r="L112" s="247"/>
      <c r="M112" s="247"/>
      <c r="N112" s="247"/>
      <c r="O112" s="248"/>
      <c r="P112" s="234">
        <f>SUM(Q112)</f>
        <v>0</v>
      </c>
      <c r="Q112" s="247"/>
      <c r="R112" s="247"/>
      <c r="S112" s="247"/>
      <c r="T112" s="247"/>
      <c r="U112" s="121">
        <f t="shared" si="268"/>
        <v>0</v>
      </c>
      <c r="V112" s="247"/>
      <c r="W112" s="247"/>
      <c r="X112" s="247"/>
      <c r="Y112" s="247"/>
      <c r="Z112" s="248"/>
      <c r="AA112" s="227">
        <f t="shared" ref="AA112:AA113" si="281">SUM(E112+P112)</f>
        <v>105970</v>
      </c>
      <c r="AB112" s="217">
        <f t="shared" ref="AB112:AB113" si="282">SUM(F112+Q112)</f>
        <v>105970</v>
      </c>
      <c r="AC112" s="217">
        <f t="shared" ref="AC112:AC113" si="283">SUM(G112+R112)</f>
        <v>0</v>
      </c>
      <c r="AD112" s="217">
        <f t="shared" ref="AD112:AD113" si="284">SUM(H112+S112)</f>
        <v>0</v>
      </c>
      <c r="AE112" s="217">
        <f t="shared" ref="AE112:AE113" si="285">SUM(I112+T112)</f>
        <v>0</v>
      </c>
      <c r="AF112" s="217">
        <f t="shared" ref="AF112:AF113" si="286">SUM(J112+U112)</f>
        <v>0</v>
      </c>
      <c r="AG112" s="217">
        <f t="shared" ref="AG112:AG113" si="287">SUM(K112+V112)</f>
        <v>0</v>
      </c>
      <c r="AH112" s="217">
        <f t="shared" ref="AH112:AH113" si="288">SUM(L112+W112)</f>
        <v>0</v>
      </c>
      <c r="AI112" s="217">
        <f t="shared" ref="AI112:AI113" si="289">SUM(M112+X112)</f>
        <v>0</v>
      </c>
      <c r="AJ112" s="217">
        <f t="shared" ref="AJ112:AJ113" si="290">SUM(N112+Y112)</f>
        <v>0</v>
      </c>
      <c r="AK112" s="217">
        <f t="shared" ref="AK112:AK113" si="291">SUM(O112+Z112)</f>
        <v>0</v>
      </c>
      <c r="AL112" s="89">
        <f t="shared" ref="AL112:AL113" si="292">SUM(AA112+AF112)</f>
        <v>105970</v>
      </c>
    </row>
    <row r="113" spans="1:38" s="41" customFormat="1" ht="13.9" hidden="1" customHeight="1" x14ac:dyDescent="0.2">
      <c r="A113" s="148" t="s">
        <v>392</v>
      </c>
      <c r="B113" s="87" t="s">
        <v>390</v>
      </c>
      <c r="C113" s="87" t="s">
        <v>94</v>
      </c>
      <c r="D113" s="324" t="s">
        <v>391</v>
      </c>
      <c r="E113" s="234">
        <f>SUM(F113)</f>
        <v>0</v>
      </c>
      <c r="F113" s="247"/>
      <c r="G113" s="247"/>
      <c r="H113" s="247"/>
      <c r="I113" s="247"/>
      <c r="J113" s="246">
        <f t="shared" si="267"/>
        <v>0</v>
      </c>
      <c r="K113" s="248"/>
      <c r="L113" s="247"/>
      <c r="M113" s="247"/>
      <c r="N113" s="247"/>
      <c r="O113" s="248"/>
      <c r="P113" s="234">
        <f>SUM(Q113)</f>
        <v>0</v>
      </c>
      <c r="Q113" s="247"/>
      <c r="R113" s="247"/>
      <c r="S113" s="247"/>
      <c r="T113" s="247"/>
      <c r="U113" s="246">
        <f t="shared" si="268"/>
        <v>0</v>
      </c>
      <c r="V113" s="248"/>
      <c r="W113" s="247"/>
      <c r="X113" s="247"/>
      <c r="Y113" s="247"/>
      <c r="Z113" s="248"/>
      <c r="AA113" s="227">
        <f t="shared" si="281"/>
        <v>0</v>
      </c>
      <c r="AB113" s="217">
        <f t="shared" si="282"/>
        <v>0</v>
      </c>
      <c r="AC113" s="217">
        <f t="shared" si="283"/>
        <v>0</v>
      </c>
      <c r="AD113" s="217">
        <f t="shared" si="284"/>
        <v>0</v>
      </c>
      <c r="AE113" s="217">
        <f t="shared" si="285"/>
        <v>0</v>
      </c>
      <c r="AF113" s="217">
        <f t="shared" si="286"/>
        <v>0</v>
      </c>
      <c r="AG113" s="217">
        <f t="shared" si="287"/>
        <v>0</v>
      </c>
      <c r="AH113" s="217">
        <f t="shared" si="288"/>
        <v>0</v>
      </c>
      <c r="AI113" s="217">
        <f t="shared" si="289"/>
        <v>0</v>
      </c>
      <c r="AJ113" s="217">
        <f t="shared" si="290"/>
        <v>0</v>
      </c>
      <c r="AK113" s="217">
        <f t="shared" si="291"/>
        <v>0</v>
      </c>
      <c r="AL113" s="89">
        <f t="shared" si="292"/>
        <v>0</v>
      </c>
    </row>
    <row r="114" spans="1:38" s="44" customFormat="1" ht="13.5" thickBot="1" x14ac:dyDescent="0.25">
      <c r="A114" s="251" t="s">
        <v>210</v>
      </c>
      <c r="B114" s="252" t="s">
        <v>210</v>
      </c>
      <c r="C114" s="252" t="s">
        <v>210</v>
      </c>
      <c r="D114" s="253" t="s">
        <v>216</v>
      </c>
      <c r="E114" s="255">
        <f>SUM(E108+E103+E83+E77+E68+E45+E25+E12+E64)</f>
        <v>275141939</v>
      </c>
      <c r="F114" s="254">
        <f t="shared" ref="F114:AL114" si="293">SUM(F108+F103+F83+F77+F68+F45+F25+F12+F64)</f>
        <v>269584901</v>
      </c>
      <c r="G114" s="254">
        <f t="shared" si="293"/>
        <v>155047631</v>
      </c>
      <c r="H114" s="254">
        <f t="shared" si="293"/>
        <v>26799377</v>
      </c>
      <c r="I114" s="254">
        <f t="shared" si="293"/>
        <v>0</v>
      </c>
      <c r="J114" s="254">
        <f t="shared" si="293"/>
        <v>1742400</v>
      </c>
      <c r="K114" s="254">
        <f t="shared" si="293"/>
        <v>850000</v>
      </c>
      <c r="L114" s="254">
        <f t="shared" si="293"/>
        <v>842400</v>
      </c>
      <c r="M114" s="254">
        <f t="shared" si="293"/>
        <v>363625</v>
      </c>
      <c r="N114" s="254">
        <f t="shared" si="293"/>
        <v>0</v>
      </c>
      <c r="O114" s="256">
        <f t="shared" si="293"/>
        <v>900000</v>
      </c>
      <c r="P114" s="255">
        <f t="shared" si="293"/>
        <v>0</v>
      </c>
      <c r="Q114" s="254">
        <f t="shared" si="293"/>
        <v>0</v>
      </c>
      <c r="R114" s="254">
        <f t="shared" si="293"/>
        <v>0</v>
      </c>
      <c r="S114" s="254">
        <f t="shared" si="293"/>
        <v>0</v>
      </c>
      <c r="T114" s="254">
        <f t="shared" si="293"/>
        <v>0</v>
      </c>
      <c r="U114" s="254">
        <f t="shared" si="293"/>
        <v>0</v>
      </c>
      <c r="V114" s="254">
        <f t="shared" si="293"/>
        <v>0</v>
      </c>
      <c r="W114" s="254">
        <f t="shared" si="293"/>
        <v>0</v>
      </c>
      <c r="X114" s="254">
        <f t="shared" si="293"/>
        <v>0</v>
      </c>
      <c r="Y114" s="254">
        <f t="shared" si="293"/>
        <v>0</v>
      </c>
      <c r="Z114" s="256">
        <f t="shared" si="293"/>
        <v>0</v>
      </c>
      <c r="AA114" s="255">
        <f t="shared" si="293"/>
        <v>275141939</v>
      </c>
      <c r="AB114" s="254">
        <f t="shared" si="293"/>
        <v>269584901</v>
      </c>
      <c r="AC114" s="254">
        <f t="shared" si="293"/>
        <v>155047631</v>
      </c>
      <c r="AD114" s="254">
        <f t="shared" si="293"/>
        <v>26799377</v>
      </c>
      <c r="AE114" s="254">
        <f t="shared" si="293"/>
        <v>0</v>
      </c>
      <c r="AF114" s="254">
        <f t="shared" si="293"/>
        <v>1742400</v>
      </c>
      <c r="AG114" s="254">
        <f t="shared" si="293"/>
        <v>850000</v>
      </c>
      <c r="AH114" s="254">
        <f t="shared" si="293"/>
        <v>842400</v>
      </c>
      <c r="AI114" s="254">
        <f t="shared" si="293"/>
        <v>363625</v>
      </c>
      <c r="AJ114" s="254">
        <f t="shared" si="293"/>
        <v>0</v>
      </c>
      <c r="AK114" s="254">
        <f t="shared" si="293"/>
        <v>900000</v>
      </c>
      <c r="AL114" s="256">
        <f t="shared" si="293"/>
        <v>276884339</v>
      </c>
    </row>
    <row r="115" spans="1:38" s="44" customFormat="1" x14ac:dyDescent="0.2">
      <c r="A115" s="45"/>
      <c r="B115" s="45"/>
      <c r="C115" s="45"/>
      <c r="D115" s="53"/>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c r="AC115" s="128"/>
      <c r="AD115" s="128"/>
      <c r="AE115" s="128"/>
      <c r="AF115" s="128"/>
      <c r="AG115" s="128"/>
      <c r="AH115" s="128"/>
      <c r="AI115" s="128"/>
      <c r="AJ115" s="128"/>
      <c r="AK115" s="128"/>
      <c r="AL115" s="54"/>
    </row>
    <row r="116" spans="1:38" s="1" customFormat="1" ht="19.899999999999999" customHeight="1" x14ac:dyDescent="0.3">
      <c r="A116" s="71" t="s">
        <v>458</v>
      </c>
      <c r="D116" s="71"/>
      <c r="J116" s="154"/>
      <c r="K116" s="154"/>
      <c r="L116" s="154"/>
      <c r="M116" s="154"/>
      <c r="N116" s="154"/>
      <c r="O116" s="154"/>
      <c r="P116" s="154"/>
      <c r="Q116" s="154"/>
      <c r="R116" s="154"/>
      <c r="S116" s="154"/>
      <c r="T116" s="154"/>
      <c r="U116" s="154"/>
      <c r="V116" s="154"/>
      <c r="W116" s="154"/>
      <c r="X116" s="154"/>
      <c r="Y116" s="154"/>
      <c r="Z116" s="154"/>
      <c r="AA116" s="154"/>
      <c r="AB116" s="154"/>
      <c r="AC116" s="154"/>
      <c r="AD116" s="154"/>
      <c r="AE116" s="154"/>
      <c r="AF116" s="154"/>
      <c r="AG116" s="154"/>
      <c r="AH116" s="154"/>
      <c r="AI116" s="154"/>
      <c r="AJ116" s="154"/>
      <c r="AK116" s="154"/>
      <c r="AL116" s="123"/>
    </row>
    <row r="117" spans="1:38" x14ac:dyDescent="0.2">
      <c r="AL117" s="44"/>
    </row>
    <row r="118" spans="1:38" x14ac:dyDescent="0.2">
      <c r="AL118" s="44"/>
    </row>
    <row r="119" spans="1:38" x14ac:dyDescent="0.2">
      <c r="AL119" s="44"/>
    </row>
    <row r="120" spans="1:38" x14ac:dyDescent="0.2">
      <c r="AL120" s="44"/>
    </row>
    <row r="121" spans="1:38" x14ac:dyDescent="0.2">
      <c r="AL121" s="44"/>
    </row>
    <row r="122" spans="1:38" x14ac:dyDescent="0.2">
      <c r="AL122" s="44"/>
    </row>
    <row r="123" spans="1:38" x14ac:dyDescent="0.2">
      <c r="AL123" s="44"/>
    </row>
    <row r="124" spans="1:38" x14ac:dyDescent="0.2">
      <c r="AL124" s="44"/>
    </row>
    <row r="125" spans="1:38" x14ac:dyDescent="0.2">
      <c r="AL125" s="44"/>
    </row>
    <row r="126" spans="1:38" x14ac:dyDescent="0.2">
      <c r="AL126" s="44"/>
    </row>
    <row r="127" spans="1:38" x14ac:dyDescent="0.2">
      <c r="AL127" s="44"/>
    </row>
    <row r="128" spans="1:38" x14ac:dyDescent="0.2">
      <c r="AL128" s="44"/>
    </row>
    <row r="129" spans="38:38" x14ac:dyDescent="0.2">
      <c r="AL129" s="44"/>
    </row>
    <row r="130" spans="38:38" x14ac:dyDescent="0.2">
      <c r="AL130" s="44"/>
    </row>
    <row r="131" spans="38:38" x14ac:dyDescent="0.2">
      <c r="AL131" s="44"/>
    </row>
    <row r="132" spans="38:38" x14ac:dyDescent="0.2">
      <c r="AL132" s="44"/>
    </row>
    <row r="133" spans="38:38" x14ac:dyDescent="0.2">
      <c r="AL133" s="44"/>
    </row>
    <row r="134" spans="38:38" x14ac:dyDescent="0.2">
      <c r="AL134" s="44"/>
    </row>
    <row r="135" spans="38:38" x14ac:dyDescent="0.2">
      <c r="AL135" s="44"/>
    </row>
    <row r="136" spans="38:38" x14ac:dyDescent="0.2">
      <c r="AL136" s="44"/>
    </row>
    <row r="137" spans="38:38" x14ac:dyDescent="0.2">
      <c r="AL137" s="44"/>
    </row>
    <row r="138" spans="38:38" x14ac:dyDescent="0.2">
      <c r="AL138" s="44"/>
    </row>
    <row r="139" spans="38:38" x14ac:dyDescent="0.2">
      <c r="AL139" s="44"/>
    </row>
    <row r="140" spans="38:38" x14ac:dyDescent="0.2">
      <c r="AL140" s="44"/>
    </row>
    <row r="141" spans="38:38" x14ac:dyDescent="0.2">
      <c r="AL141" s="44"/>
    </row>
    <row r="142" spans="38:38" x14ac:dyDescent="0.2">
      <c r="AL142" s="44"/>
    </row>
    <row r="143" spans="38:38" x14ac:dyDescent="0.2">
      <c r="AL143" s="44"/>
    </row>
    <row r="144" spans="38:38" x14ac:dyDescent="0.2">
      <c r="AL144" s="44"/>
    </row>
    <row r="145" spans="38:38" x14ac:dyDescent="0.2">
      <c r="AL145" s="44"/>
    </row>
    <row r="146" spans="38:38" x14ac:dyDescent="0.2">
      <c r="AL146" s="44"/>
    </row>
    <row r="147" spans="38:38" x14ac:dyDescent="0.2">
      <c r="AL147" s="44"/>
    </row>
    <row r="148" spans="38:38" x14ac:dyDescent="0.2">
      <c r="AL148" s="44"/>
    </row>
    <row r="149" spans="38:38" x14ac:dyDescent="0.2">
      <c r="AL149" s="44"/>
    </row>
  </sheetData>
  <mergeCells count="44">
    <mergeCell ref="AG4:AH4"/>
    <mergeCell ref="AA8:AK8"/>
    <mergeCell ref="AA9:AE9"/>
    <mergeCell ref="AF9:AK9"/>
    <mergeCell ref="AA10:AA11"/>
    <mergeCell ref="AB10:AB11"/>
    <mergeCell ref="AC10:AD10"/>
    <mergeCell ref="AE10:AE11"/>
    <mergeCell ref="AF10:AF11"/>
    <mergeCell ref="AG10:AG11"/>
    <mergeCell ref="AH10:AH11"/>
    <mergeCell ref="AI10:AJ10"/>
    <mergeCell ref="AK10:AK11"/>
    <mergeCell ref="U10:U11"/>
    <mergeCell ref="V10:V11"/>
    <mergeCell ref="W10:W11"/>
    <mergeCell ref="X10:Y10"/>
    <mergeCell ref="Z10:Z11"/>
    <mergeCell ref="K10:K11"/>
    <mergeCell ref="P10:P11"/>
    <mergeCell ref="Q10:Q11"/>
    <mergeCell ref="R10:S10"/>
    <mergeCell ref="T10:T11"/>
    <mergeCell ref="AL8:AL11"/>
    <mergeCell ref="A8:A11"/>
    <mergeCell ref="B8:B11"/>
    <mergeCell ref="E10:E11"/>
    <mergeCell ref="C8:C11"/>
    <mergeCell ref="L10:L11"/>
    <mergeCell ref="J10:J11"/>
    <mergeCell ref="M10:N10"/>
    <mergeCell ref="O10:O11"/>
    <mergeCell ref="F10:F11"/>
    <mergeCell ref="G10:H10"/>
    <mergeCell ref="I10:I11"/>
    <mergeCell ref="D8:D11"/>
    <mergeCell ref="E8:O8"/>
    <mergeCell ref="E9:I9"/>
    <mergeCell ref="J9:O9"/>
    <mergeCell ref="N5:O5"/>
    <mergeCell ref="P8:Z8"/>
    <mergeCell ref="P9:T9"/>
    <mergeCell ref="U9:Z9"/>
    <mergeCell ref="A5:L5"/>
  </mergeCells>
  <phoneticPr fontId="3" type="noConversion"/>
  <printOptions horizontalCentered="1"/>
  <pageMargins left="0.19685039370078741" right="0.19685039370078741" top="0.35433070866141736" bottom="0.23622047244094491" header="0.19685039370078741" footer="0.19685039370078741"/>
  <pageSetup paperSize="9" scale="55"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tabColor indexed="34"/>
  </sheetPr>
  <dimension ref="A1:P36"/>
  <sheetViews>
    <sheetView showGridLines="0" showZeros="0" view="pageBreakPreview" zoomScale="60" zoomScaleNormal="69" workbookViewId="0">
      <selection activeCell="L3" sqref="L3:P3"/>
    </sheetView>
  </sheetViews>
  <sheetFormatPr defaultColWidth="9.1640625" defaultRowHeight="12.75" x14ac:dyDescent="0.2"/>
  <cols>
    <col min="1" max="2" width="10.33203125" style="3" customWidth="1"/>
    <col min="3" max="3" width="8" style="3" customWidth="1"/>
    <col min="4" max="4" width="88" style="3" customWidth="1"/>
    <col min="5" max="5" width="8.83203125" style="3" customWidth="1"/>
    <col min="6" max="6" width="9.83203125" style="3" customWidth="1"/>
    <col min="7" max="9" width="9.33203125" style="3" customWidth="1"/>
    <col min="10" max="10" width="11.33203125" style="3" customWidth="1"/>
    <col min="11" max="11" width="9.33203125" style="3" customWidth="1"/>
    <col min="12" max="12" width="12.6640625" style="3" customWidth="1"/>
    <col min="13" max="13" width="9.33203125" style="3" customWidth="1"/>
    <col min="14" max="15" width="10.83203125" style="3" customWidth="1"/>
    <col min="16" max="16" width="12.6640625" style="3" customWidth="1"/>
    <col min="17" max="16384" width="9.1640625" style="3"/>
  </cols>
  <sheetData>
    <row r="1" spans="1:16" x14ac:dyDescent="0.2">
      <c r="L1" t="s">
        <v>308</v>
      </c>
      <c r="N1"/>
      <c r="O1"/>
      <c r="P1"/>
    </row>
    <row r="2" spans="1:16" ht="13.9" customHeight="1" x14ac:dyDescent="0.2">
      <c r="A2" s="1"/>
      <c r="B2" s="1"/>
      <c r="C2" s="1"/>
      <c r="L2" s="1" t="s">
        <v>462</v>
      </c>
      <c r="N2"/>
      <c r="O2"/>
      <c r="P2"/>
    </row>
    <row r="3" spans="1:16" ht="15" x14ac:dyDescent="0.2">
      <c r="A3" s="1"/>
      <c r="B3" s="1"/>
      <c r="C3" s="1"/>
      <c r="L3" s="488" t="s">
        <v>472</v>
      </c>
      <c r="M3" s="488"/>
      <c r="N3" s="488"/>
      <c r="O3" s="488"/>
      <c r="P3" s="488"/>
    </row>
    <row r="4" spans="1:16" ht="15" x14ac:dyDescent="0.2">
      <c r="A4" s="1"/>
      <c r="B4" s="1"/>
      <c r="C4" s="1"/>
      <c r="L4" s="457"/>
      <c r="M4" s="457"/>
      <c r="N4" s="120"/>
      <c r="O4" s="120"/>
      <c r="P4" s="120"/>
    </row>
    <row r="5" spans="1:16" ht="17.45" customHeight="1" x14ac:dyDescent="0.2">
      <c r="A5" s="1"/>
      <c r="B5" s="1"/>
      <c r="C5" s="1"/>
      <c r="D5" s="458" t="s">
        <v>442</v>
      </c>
      <c r="E5" s="459"/>
      <c r="F5" s="459"/>
      <c r="G5" s="459"/>
      <c r="H5" s="459"/>
      <c r="I5" s="459"/>
      <c r="J5" s="459"/>
      <c r="K5" s="459"/>
      <c r="L5" s="459"/>
    </row>
    <row r="6" spans="1:16" ht="18.75" x14ac:dyDescent="0.3">
      <c r="A6" s="2"/>
      <c r="B6" s="2"/>
      <c r="C6" s="4"/>
      <c r="D6" s="459"/>
      <c r="E6" s="459"/>
      <c r="F6" s="459"/>
      <c r="G6" s="459"/>
      <c r="H6" s="459"/>
      <c r="I6" s="459"/>
      <c r="J6" s="459"/>
      <c r="K6" s="459"/>
      <c r="L6" s="459"/>
    </row>
    <row r="7" spans="1:16" s="1" customFormat="1" ht="18.75" x14ac:dyDescent="0.3">
      <c r="A7" s="43"/>
      <c r="B7" s="18"/>
      <c r="C7" s="18"/>
      <c r="D7" s="73">
        <v>1854100000</v>
      </c>
      <c r="E7" s="52"/>
      <c r="F7" s="17"/>
      <c r="G7" s="15"/>
      <c r="H7" s="17"/>
      <c r="I7" s="17"/>
      <c r="J7" s="2"/>
      <c r="K7" s="2"/>
      <c r="L7" s="17"/>
      <c r="M7" s="17"/>
      <c r="N7" s="17"/>
      <c r="O7" s="17"/>
      <c r="P7" s="60"/>
    </row>
    <row r="8" spans="1:16" s="1" customFormat="1" ht="18.75" x14ac:dyDescent="0.3">
      <c r="A8" s="43"/>
      <c r="B8" s="18"/>
      <c r="C8" s="18"/>
      <c r="D8" s="74" t="s">
        <v>223</v>
      </c>
      <c r="E8" s="52"/>
      <c r="F8" s="17"/>
      <c r="G8" s="15"/>
      <c r="H8" s="17"/>
      <c r="I8" s="17"/>
      <c r="J8" s="2"/>
      <c r="K8" s="2"/>
      <c r="L8" s="17"/>
      <c r="M8" s="17"/>
      <c r="N8" s="17"/>
      <c r="O8" s="17"/>
      <c r="P8" s="60"/>
    </row>
    <row r="9" spans="1:16" ht="15.75" customHeight="1" x14ac:dyDescent="0.3">
      <c r="A9" s="2"/>
      <c r="B9" s="2"/>
      <c r="C9" s="4"/>
      <c r="D9" s="14"/>
      <c r="E9" s="14"/>
      <c r="F9" s="14"/>
      <c r="G9" s="14"/>
      <c r="H9" s="14"/>
      <c r="I9" s="14"/>
      <c r="J9" s="14"/>
      <c r="K9" s="14"/>
      <c r="L9" s="14"/>
      <c r="M9" s="1"/>
      <c r="N9" s="1"/>
      <c r="O9" s="1"/>
      <c r="P9" s="38" t="s">
        <v>220</v>
      </c>
    </row>
    <row r="10" spans="1:16" ht="30.75" customHeight="1" x14ac:dyDescent="0.2">
      <c r="A10" s="449" t="s">
        <v>213</v>
      </c>
      <c r="B10" s="449" t="s">
        <v>225</v>
      </c>
      <c r="C10" s="449" t="s">
        <v>226</v>
      </c>
      <c r="D10" s="451" t="s">
        <v>227</v>
      </c>
      <c r="E10" s="455" t="s">
        <v>50</v>
      </c>
      <c r="F10" s="455"/>
      <c r="G10" s="455"/>
      <c r="H10" s="456"/>
      <c r="I10" s="454" t="s">
        <v>51</v>
      </c>
      <c r="J10" s="455"/>
      <c r="K10" s="455"/>
      <c r="L10" s="455"/>
      <c r="M10" s="460" t="s">
        <v>230</v>
      </c>
      <c r="N10" s="460"/>
      <c r="O10" s="460"/>
      <c r="P10" s="460"/>
    </row>
    <row r="11" spans="1:16" ht="28.5" customHeight="1" x14ac:dyDescent="0.2">
      <c r="A11" s="449"/>
      <c r="B11" s="449"/>
      <c r="C11" s="449"/>
      <c r="D11" s="451"/>
      <c r="E11" s="447" t="s">
        <v>228</v>
      </c>
      <c r="F11" s="453" t="s">
        <v>229</v>
      </c>
      <c r="G11" s="453"/>
      <c r="H11" s="447" t="s">
        <v>54</v>
      </c>
      <c r="I11" s="447" t="s">
        <v>228</v>
      </c>
      <c r="J11" s="453" t="s">
        <v>229</v>
      </c>
      <c r="K11" s="453"/>
      <c r="L11" s="447" t="s">
        <v>54</v>
      </c>
      <c r="M11" s="447" t="s">
        <v>228</v>
      </c>
      <c r="N11" s="453" t="s">
        <v>229</v>
      </c>
      <c r="O11" s="453"/>
      <c r="P11" s="447" t="s">
        <v>54</v>
      </c>
    </row>
    <row r="12" spans="1:16" ht="60" customHeight="1" thickBot="1" x14ac:dyDescent="0.25">
      <c r="A12" s="450"/>
      <c r="B12" s="450"/>
      <c r="C12" s="450"/>
      <c r="D12" s="452"/>
      <c r="E12" s="448"/>
      <c r="F12" s="157" t="s">
        <v>215</v>
      </c>
      <c r="G12" s="59" t="s">
        <v>222</v>
      </c>
      <c r="H12" s="448"/>
      <c r="I12" s="448"/>
      <c r="J12" s="157" t="s">
        <v>215</v>
      </c>
      <c r="K12" s="59" t="s">
        <v>222</v>
      </c>
      <c r="L12" s="448"/>
      <c r="M12" s="448"/>
      <c r="N12" s="157" t="s">
        <v>215</v>
      </c>
      <c r="O12" s="59" t="s">
        <v>222</v>
      </c>
      <c r="P12" s="448"/>
    </row>
    <row r="13" spans="1:16" s="94" customFormat="1" x14ac:dyDescent="0.2">
      <c r="A13" s="91" t="s">
        <v>136</v>
      </c>
      <c r="B13" s="92"/>
      <c r="C13" s="92"/>
      <c r="D13" s="93" t="s">
        <v>42</v>
      </c>
      <c r="E13" s="274">
        <f>SUM(E14)</f>
        <v>0</v>
      </c>
      <c r="F13" s="274">
        <f t="shared" ref="F13:P13" si="0">SUM(F14)</f>
        <v>16981.71</v>
      </c>
      <c r="G13" s="274">
        <f t="shared" si="0"/>
        <v>0</v>
      </c>
      <c r="H13" s="274">
        <f t="shared" si="0"/>
        <v>16981.71</v>
      </c>
      <c r="I13" s="274">
        <f t="shared" si="0"/>
        <v>0</v>
      </c>
      <c r="J13" s="274">
        <f t="shared" si="0"/>
        <v>-16981.71</v>
      </c>
      <c r="K13" s="274">
        <f t="shared" si="0"/>
        <v>0</v>
      </c>
      <c r="L13" s="274">
        <f t="shared" si="0"/>
        <v>-16981.71</v>
      </c>
      <c r="M13" s="274">
        <f t="shared" si="0"/>
        <v>0</v>
      </c>
      <c r="N13" s="274">
        <f>SUM(N14)</f>
        <v>0</v>
      </c>
      <c r="O13" s="274">
        <f t="shared" si="0"/>
        <v>0</v>
      </c>
      <c r="P13" s="275">
        <f t="shared" si="0"/>
        <v>0</v>
      </c>
    </row>
    <row r="14" spans="1:16" s="98" customFormat="1" ht="18" customHeight="1" x14ac:dyDescent="0.2">
      <c r="A14" s="95" t="s">
        <v>137</v>
      </c>
      <c r="B14" s="96"/>
      <c r="C14" s="96"/>
      <c r="D14" s="97" t="s">
        <v>42</v>
      </c>
      <c r="E14" s="276">
        <f>SUM(E15:E18)</f>
        <v>0</v>
      </c>
      <c r="F14" s="276">
        <f t="shared" ref="F14:P14" si="1">SUM(F15:F18)</f>
        <v>16981.71</v>
      </c>
      <c r="G14" s="276">
        <f t="shared" si="1"/>
        <v>0</v>
      </c>
      <c r="H14" s="276">
        <f t="shared" si="1"/>
        <v>16981.71</v>
      </c>
      <c r="I14" s="276">
        <f t="shared" si="1"/>
        <v>0</v>
      </c>
      <c r="J14" s="276">
        <f t="shared" si="1"/>
        <v>-16981.71</v>
      </c>
      <c r="K14" s="276">
        <f t="shared" si="1"/>
        <v>0</v>
      </c>
      <c r="L14" s="276">
        <f t="shared" si="1"/>
        <v>-16981.71</v>
      </c>
      <c r="M14" s="276">
        <f t="shared" si="1"/>
        <v>0</v>
      </c>
      <c r="N14" s="276">
        <f>SUM(N15:N18)</f>
        <v>0</v>
      </c>
      <c r="O14" s="276">
        <f t="shared" si="1"/>
        <v>0</v>
      </c>
      <c r="P14" s="277">
        <f t="shared" si="1"/>
        <v>0</v>
      </c>
    </row>
    <row r="15" spans="1:16" s="98" customFormat="1" ht="45" hidden="1" x14ac:dyDescent="0.2">
      <c r="A15" s="158" t="s">
        <v>203</v>
      </c>
      <c r="B15" s="99" t="s">
        <v>205</v>
      </c>
      <c r="C15" s="99" t="s">
        <v>61</v>
      </c>
      <c r="D15" s="100" t="s">
        <v>306</v>
      </c>
      <c r="E15" s="278"/>
      <c r="F15" s="278"/>
      <c r="G15" s="278"/>
      <c r="H15" s="278">
        <f>SUM(E15+F15)</f>
        <v>0</v>
      </c>
      <c r="I15" s="278"/>
      <c r="J15" s="278"/>
      <c r="K15" s="278"/>
      <c r="L15" s="278">
        <f>SUM(I15+J15)</f>
        <v>0</v>
      </c>
      <c r="M15" s="278"/>
      <c r="N15" s="278">
        <f t="shared" ref="N15:P18" si="2">SUM(F15+J15)</f>
        <v>0</v>
      </c>
      <c r="O15" s="278">
        <f t="shared" si="2"/>
        <v>0</v>
      </c>
      <c r="P15" s="279">
        <f t="shared" si="2"/>
        <v>0</v>
      </c>
    </row>
    <row r="16" spans="1:16" s="98" customFormat="1" ht="45" hidden="1" x14ac:dyDescent="0.2">
      <c r="A16" s="158" t="s">
        <v>204</v>
      </c>
      <c r="B16" s="99" t="s">
        <v>206</v>
      </c>
      <c r="C16" s="99" t="s">
        <v>61</v>
      </c>
      <c r="D16" s="100" t="s">
        <v>307</v>
      </c>
      <c r="E16" s="278"/>
      <c r="F16" s="278"/>
      <c r="G16" s="278"/>
      <c r="H16" s="278">
        <f t="shared" ref="H16:H18" si="3">SUM(E16+F16)</f>
        <v>0</v>
      </c>
      <c r="I16" s="278"/>
      <c r="J16" s="278"/>
      <c r="K16" s="278"/>
      <c r="L16" s="278">
        <f t="shared" ref="L16:L18" si="4">SUM(I16+J16)</f>
        <v>0</v>
      </c>
      <c r="M16" s="278"/>
      <c r="N16" s="278">
        <f t="shared" ref="N16:N18" si="5">SUM(F16+J16)</f>
        <v>0</v>
      </c>
      <c r="O16" s="278">
        <f t="shared" ref="O16" si="6">SUM(G16+K16)</f>
        <v>0</v>
      </c>
      <c r="P16" s="279">
        <f t="shared" si="2"/>
        <v>0</v>
      </c>
    </row>
    <row r="17" spans="1:16" s="98" customFormat="1" ht="30" x14ac:dyDescent="0.25">
      <c r="A17" s="158" t="s">
        <v>333</v>
      </c>
      <c r="B17" s="99" t="s">
        <v>336</v>
      </c>
      <c r="C17" s="99" t="s">
        <v>61</v>
      </c>
      <c r="D17" s="156" t="s">
        <v>335</v>
      </c>
      <c r="E17" s="278"/>
      <c r="F17" s="278">
        <v>16981.71</v>
      </c>
      <c r="G17" s="278"/>
      <c r="H17" s="278">
        <f t="shared" si="3"/>
        <v>16981.71</v>
      </c>
      <c r="I17" s="278"/>
      <c r="J17" s="278"/>
      <c r="K17" s="278"/>
      <c r="L17" s="278">
        <f t="shared" si="4"/>
        <v>0</v>
      </c>
      <c r="M17" s="278"/>
      <c r="N17" s="278">
        <f t="shared" si="5"/>
        <v>16981.71</v>
      </c>
      <c r="O17" s="278"/>
      <c r="P17" s="279">
        <f t="shared" si="2"/>
        <v>16981.71</v>
      </c>
    </row>
    <row r="18" spans="1:16" s="98" customFormat="1" ht="18.600000000000001" customHeight="1" thickBot="1" x14ac:dyDescent="0.3">
      <c r="A18" s="162" t="s">
        <v>334</v>
      </c>
      <c r="B18" s="163" t="s">
        <v>337</v>
      </c>
      <c r="C18" s="163" t="s">
        <v>61</v>
      </c>
      <c r="D18" s="164" t="s">
        <v>338</v>
      </c>
      <c r="E18" s="280"/>
      <c r="F18" s="280"/>
      <c r="G18" s="280"/>
      <c r="H18" s="280">
        <f t="shared" si="3"/>
        <v>0</v>
      </c>
      <c r="I18" s="280"/>
      <c r="J18" s="280">
        <v>-16981.71</v>
      </c>
      <c r="K18" s="280"/>
      <c r="L18" s="280">
        <f t="shared" si="4"/>
        <v>-16981.71</v>
      </c>
      <c r="M18" s="280"/>
      <c r="N18" s="280">
        <f t="shared" si="5"/>
        <v>-16981.71</v>
      </c>
      <c r="O18" s="280">
        <f t="shared" si="2"/>
        <v>0</v>
      </c>
      <c r="P18" s="281">
        <f t="shared" si="2"/>
        <v>-16981.71</v>
      </c>
    </row>
    <row r="19" spans="1:16" ht="27.75" customHeight="1" thickBot="1" x14ac:dyDescent="0.25">
      <c r="A19" s="159" t="s">
        <v>210</v>
      </c>
      <c r="B19" s="133" t="s">
        <v>210</v>
      </c>
      <c r="C19" s="160" t="s">
        <v>210</v>
      </c>
      <c r="D19" s="161" t="s">
        <v>216</v>
      </c>
      <c r="E19" s="282">
        <f>SUM(E15:E18)</f>
        <v>0</v>
      </c>
      <c r="F19" s="282">
        <f t="shared" ref="F19:P19" si="7">SUM(F15:F18)</f>
        <v>16981.71</v>
      </c>
      <c r="G19" s="282">
        <f t="shared" si="7"/>
        <v>0</v>
      </c>
      <c r="H19" s="282">
        <f t="shared" si="7"/>
        <v>16981.71</v>
      </c>
      <c r="I19" s="282">
        <f t="shared" si="7"/>
        <v>0</v>
      </c>
      <c r="J19" s="282">
        <f t="shared" si="7"/>
        <v>-16981.71</v>
      </c>
      <c r="K19" s="282">
        <f t="shared" si="7"/>
        <v>0</v>
      </c>
      <c r="L19" s="282">
        <f t="shared" si="7"/>
        <v>-16981.71</v>
      </c>
      <c r="M19" s="282">
        <f t="shared" si="7"/>
        <v>0</v>
      </c>
      <c r="N19" s="282">
        <f t="shared" si="7"/>
        <v>0</v>
      </c>
      <c r="O19" s="282">
        <f t="shared" si="7"/>
        <v>0</v>
      </c>
      <c r="P19" s="283">
        <f t="shared" si="7"/>
        <v>0</v>
      </c>
    </row>
    <row r="20" spans="1:16" ht="9" customHeight="1" x14ac:dyDescent="0.2"/>
    <row r="21" spans="1:16" s="16" customFormat="1" ht="10.15" customHeight="1" x14ac:dyDescent="0.2"/>
    <row r="22" spans="1:16" s="201" customFormat="1" ht="18.75" x14ac:dyDescent="0.3">
      <c r="A22" s="71" t="s">
        <v>460</v>
      </c>
      <c r="B22" s="71"/>
      <c r="C22" s="1"/>
      <c r="D22" s="1"/>
      <c r="E22" s="1"/>
      <c r="F22" s="1"/>
      <c r="G22" s="1"/>
    </row>
    <row r="23" spans="1:16" customFormat="1" ht="21.75" customHeight="1" x14ac:dyDescent="0.3">
      <c r="B23" s="71"/>
      <c r="C23" s="71"/>
      <c r="D23" s="214"/>
      <c r="E23" s="200"/>
      <c r="F23" s="71"/>
      <c r="G23" s="71"/>
      <c r="H23" s="1"/>
      <c r="I23" s="1"/>
      <c r="J23" s="1"/>
      <c r="K23" s="1"/>
    </row>
    <row r="24" spans="1:16" s="16" customFormat="1" ht="27" customHeight="1" x14ac:dyDescent="0.2"/>
    <row r="33" spans="1:16" x14ac:dyDescent="0.2">
      <c r="A33" s="446" t="s">
        <v>64</v>
      </c>
      <c r="B33" s="446"/>
      <c r="C33" s="446"/>
      <c r="D33" s="446"/>
      <c r="E33" s="446"/>
      <c r="F33" s="446"/>
      <c r="G33" s="446"/>
      <c r="H33" s="446"/>
      <c r="I33" s="446"/>
      <c r="J33" s="446"/>
      <c r="K33" s="446"/>
      <c r="L33" s="446"/>
      <c r="M33" s="446"/>
      <c r="N33" s="446"/>
      <c r="O33" s="446"/>
      <c r="P33" s="446"/>
    </row>
    <row r="34" spans="1:16" x14ac:dyDescent="0.2">
      <c r="A34" s="446" t="s">
        <v>69</v>
      </c>
      <c r="B34" s="446"/>
      <c r="C34" s="446"/>
      <c r="D34" s="446"/>
      <c r="E34" s="446"/>
      <c r="F34" s="446"/>
      <c r="G34" s="446"/>
      <c r="H34" s="446"/>
      <c r="I34" s="446"/>
      <c r="J34" s="446"/>
      <c r="K34" s="446"/>
      <c r="L34" s="446"/>
      <c r="M34" s="446"/>
      <c r="N34" s="446"/>
      <c r="O34" s="446"/>
      <c r="P34" s="446"/>
    </row>
    <row r="35" spans="1:16" x14ac:dyDescent="0.2">
      <c r="A35" s="446" t="s">
        <v>65</v>
      </c>
      <c r="B35" s="446"/>
      <c r="C35" s="446"/>
      <c r="D35" s="446"/>
      <c r="E35" s="446"/>
      <c r="F35" s="446"/>
      <c r="G35" s="446"/>
      <c r="H35" s="446"/>
      <c r="I35" s="446"/>
      <c r="J35" s="446"/>
      <c r="K35" s="446"/>
      <c r="L35" s="446"/>
      <c r="M35" s="446"/>
      <c r="N35" s="446"/>
      <c r="O35" s="446"/>
      <c r="P35" s="446"/>
    </row>
    <row r="36" spans="1:16" x14ac:dyDescent="0.2">
      <c r="A36" s="446" t="s">
        <v>68</v>
      </c>
      <c r="B36" s="446"/>
      <c r="C36" s="446"/>
      <c r="D36" s="446"/>
      <c r="E36" s="446"/>
      <c r="F36" s="446"/>
      <c r="G36" s="446"/>
      <c r="H36" s="446"/>
      <c r="I36" s="446"/>
      <c r="J36" s="446"/>
      <c r="K36" s="446"/>
      <c r="L36" s="446"/>
      <c r="M36" s="446"/>
      <c r="N36" s="446"/>
      <c r="O36" s="446"/>
      <c r="P36" s="446"/>
    </row>
  </sheetData>
  <mergeCells count="23">
    <mergeCell ref="L3:P3"/>
    <mergeCell ref="L4:M4"/>
    <mergeCell ref="D5:L6"/>
    <mergeCell ref="M11:M12"/>
    <mergeCell ref="M10:P10"/>
    <mergeCell ref="H11:H12"/>
    <mergeCell ref="F11:G11"/>
    <mergeCell ref="A36:P36"/>
    <mergeCell ref="L11:L12"/>
    <mergeCell ref="P11:P12"/>
    <mergeCell ref="A35:P35"/>
    <mergeCell ref="A33:P33"/>
    <mergeCell ref="A34:P34"/>
    <mergeCell ref="E11:E12"/>
    <mergeCell ref="I11:I12"/>
    <mergeCell ref="A10:A12"/>
    <mergeCell ref="B10:B12"/>
    <mergeCell ref="C10:C12"/>
    <mergeCell ref="D10:D12"/>
    <mergeCell ref="J11:K11"/>
    <mergeCell ref="N11:O11"/>
    <mergeCell ref="I10:L10"/>
    <mergeCell ref="E10:H10"/>
  </mergeCells>
  <phoneticPr fontId="3" type="noConversion"/>
  <printOptions horizontalCentered="1"/>
  <pageMargins left="0.19685039370078741" right="0" top="0.59055118110236227" bottom="0.39370078740157483" header="0.31496062992125984" footer="0.31496062992125984"/>
  <pageSetup paperSize="9" scale="65" fitToHeight="0"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indexed="30"/>
    <pageSetUpPr fitToPage="1"/>
  </sheetPr>
  <dimension ref="A1:R87"/>
  <sheetViews>
    <sheetView showZeros="0" topLeftCell="A2" zoomScale="55" zoomScaleNormal="55" zoomScaleSheetLayoutView="55" workbookViewId="0">
      <pane xSplit="6" ySplit="10" topLeftCell="G12" activePane="bottomRight" state="frozen"/>
      <selection activeCell="A2" sqref="A2"/>
      <selection pane="topRight" activeCell="G2" sqref="G2"/>
      <selection pane="bottomLeft" activeCell="A12" sqref="A12"/>
      <selection pane="bottomRight" activeCell="O4" sqref="O4:P4"/>
    </sheetView>
  </sheetViews>
  <sheetFormatPr defaultColWidth="9.1640625" defaultRowHeight="12.75" x14ac:dyDescent="0.2"/>
  <cols>
    <col min="1" max="1" width="11.33203125" style="117" customWidth="1"/>
    <col min="2" max="2" width="10.33203125" style="117" customWidth="1"/>
    <col min="3" max="3" width="8.1640625" style="117" customWidth="1"/>
    <col min="4" max="4" width="61.33203125" style="117" customWidth="1"/>
    <col min="5" max="5" width="58.1640625" style="117" customWidth="1"/>
    <col min="6" max="6" width="21.1640625" style="117" customWidth="1"/>
    <col min="7" max="7" width="16.6640625" style="117" hidden="1" customWidth="1"/>
    <col min="8" max="8" width="15" style="117" hidden="1" customWidth="1"/>
    <col min="9" max="9" width="13.83203125" style="117" hidden="1" customWidth="1"/>
    <col min="10" max="10" width="16.5" style="117" hidden="1" customWidth="1"/>
    <col min="11" max="11" width="13.1640625" style="117" hidden="1" customWidth="1"/>
    <col min="12" max="12" width="12.5" style="117" hidden="1" customWidth="1"/>
    <col min="13" max="13" width="13.1640625" style="117" hidden="1" customWidth="1"/>
    <col min="14" max="14" width="14" style="117" hidden="1" customWidth="1"/>
    <col min="15" max="15" width="15.5" style="117" customWidth="1"/>
    <col min="16" max="16" width="14.5" style="117" bestFit="1" customWidth="1"/>
    <col min="17" max="17" width="15.83203125" style="117" customWidth="1"/>
    <col min="18" max="18" width="15.6640625" style="117" bestFit="1" customWidth="1"/>
    <col min="19" max="16384" width="9.1640625" style="117"/>
  </cols>
  <sheetData>
    <row r="1" spans="1:18" s="340" customFormat="1" ht="11.1" hidden="1" customHeight="1" x14ac:dyDescent="0.25">
      <c r="A1" s="339"/>
      <c r="B1" s="339"/>
      <c r="C1" s="339"/>
      <c r="D1" s="339"/>
      <c r="E1" s="339"/>
      <c r="G1" s="339"/>
      <c r="K1" s="213"/>
    </row>
    <row r="2" spans="1:18" s="340" customFormat="1" ht="15.75" x14ac:dyDescent="0.25">
      <c r="A2" s="339"/>
      <c r="B2" s="339"/>
      <c r="C2" s="339"/>
      <c r="D2" s="339"/>
      <c r="K2" s="213"/>
      <c r="O2" s="117" t="s">
        <v>439</v>
      </c>
      <c r="P2" s="98"/>
    </row>
    <row r="3" spans="1:18" s="340" customFormat="1" ht="15" customHeight="1" x14ac:dyDescent="0.25">
      <c r="A3" s="339"/>
      <c r="B3" s="339"/>
      <c r="C3" s="339"/>
      <c r="D3" s="339"/>
      <c r="K3" s="341"/>
      <c r="O3" s="117" t="s">
        <v>462</v>
      </c>
      <c r="P3" s="98"/>
    </row>
    <row r="4" spans="1:18" ht="13.9" customHeight="1" x14ac:dyDescent="0.2">
      <c r="K4" s="342"/>
      <c r="O4" s="475" t="s">
        <v>471</v>
      </c>
      <c r="P4" s="475"/>
    </row>
    <row r="5" spans="1:18" ht="19.149999999999999" customHeight="1" x14ac:dyDescent="0.2">
      <c r="H5" s="213"/>
      <c r="I5" s="461"/>
      <c r="J5" s="461"/>
    </row>
    <row r="6" spans="1:18" ht="22.9" customHeight="1" x14ac:dyDescent="0.2">
      <c r="A6" s="468" t="s">
        <v>443</v>
      </c>
      <c r="B6" s="468"/>
      <c r="C6" s="468"/>
      <c r="D6" s="468"/>
      <c r="E6" s="468"/>
      <c r="F6" s="468"/>
      <c r="G6" s="468"/>
      <c r="H6" s="468"/>
      <c r="I6" s="468"/>
      <c r="J6" s="468"/>
      <c r="K6" s="468"/>
      <c r="L6" s="468"/>
      <c r="M6" s="468"/>
      <c r="N6" s="468"/>
      <c r="O6" s="468"/>
    </row>
    <row r="7" spans="1:18" ht="22.5" x14ac:dyDescent="0.2">
      <c r="A7" s="343"/>
      <c r="B7" s="344"/>
      <c r="C7" s="463">
        <v>1854100000</v>
      </c>
      <c r="D7" s="463"/>
      <c r="E7" s="344"/>
      <c r="F7" s="344"/>
      <c r="G7" s="344"/>
      <c r="H7" s="344"/>
      <c r="I7" s="213" t="s">
        <v>219</v>
      </c>
      <c r="J7" s="344"/>
      <c r="O7" s="117" t="s">
        <v>398</v>
      </c>
    </row>
    <row r="8" spans="1:18" ht="17.45" customHeight="1" thickBot="1" x14ac:dyDescent="0.25">
      <c r="A8" s="343"/>
      <c r="B8" s="344"/>
      <c r="C8" s="345" t="s">
        <v>223</v>
      </c>
      <c r="D8" s="344"/>
      <c r="E8" s="344"/>
      <c r="F8" s="344"/>
      <c r="G8" s="344"/>
      <c r="H8" s="344"/>
      <c r="I8" s="344"/>
      <c r="J8" s="344"/>
    </row>
    <row r="9" spans="1:18" ht="17.45" customHeight="1" x14ac:dyDescent="0.2">
      <c r="A9" s="480" t="s">
        <v>213</v>
      </c>
      <c r="B9" s="477" t="s">
        <v>225</v>
      </c>
      <c r="C9" s="477" t="s">
        <v>226</v>
      </c>
      <c r="D9" s="483" t="s">
        <v>227</v>
      </c>
      <c r="E9" s="483" t="s">
        <v>217</v>
      </c>
      <c r="F9" s="483" t="s">
        <v>218</v>
      </c>
      <c r="G9" s="464" t="s">
        <v>303</v>
      </c>
      <c r="H9" s="465"/>
      <c r="I9" s="465"/>
      <c r="J9" s="467"/>
      <c r="K9" s="464" t="s">
        <v>386</v>
      </c>
      <c r="L9" s="465"/>
      <c r="M9" s="465"/>
      <c r="N9" s="466"/>
      <c r="O9" s="464" t="s">
        <v>303</v>
      </c>
      <c r="P9" s="465"/>
      <c r="Q9" s="465"/>
      <c r="R9" s="466"/>
    </row>
    <row r="10" spans="1:18" ht="18.600000000000001" customHeight="1" x14ac:dyDescent="0.2">
      <c r="A10" s="481"/>
      <c r="B10" s="478"/>
      <c r="C10" s="478"/>
      <c r="D10" s="484"/>
      <c r="E10" s="484"/>
      <c r="F10" s="484"/>
      <c r="G10" s="469" t="s">
        <v>214</v>
      </c>
      <c r="H10" s="471" t="s">
        <v>52</v>
      </c>
      <c r="I10" s="473" t="s">
        <v>53</v>
      </c>
      <c r="J10" s="486"/>
      <c r="K10" s="469" t="s">
        <v>214</v>
      </c>
      <c r="L10" s="471" t="s">
        <v>52</v>
      </c>
      <c r="M10" s="473" t="s">
        <v>53</v>
      </c>
      <c r="N10" s="474"/>
      <c r="O10" s="469" t="s">
        <v>214</v>
      </c>
      <c r="P10" s="471" t="s">
        <v>52</v>
      </c>
      <c r="Q10" s="473" t="s">
        <v>53</v>
      </c>
      <c r="R10" s="474"/>
    </row>
    <row r="11" spans="1:18" ht="46.9" customHeight="1" thickBot="1" x14ac:dyDescent="0.25">
      <c r="A11" s="482"/>
      <c r="B11" s="479"/>
      <c r="C11" s="479"/>
      <c r="D11" s="485"/>
      <c r="E11" s="485"/>
      <c r="F11" s="485"/>
      <c r="G11" s="470"/>
      <c r="H11" s="472"/>
      <c r="I11" s="346" t="s">
        <v>215</v>
      </c>
      <c r="J11" s="347" t="s">
        <v>305</v>
      </c>
      <c r="K11" s="470"/>
      <c r="L11" s="472"/>
      <c r="M11" s="346" t="s">
        <v>215</v>
      </c>
      <c r="N11" s="348" t="s">
        <v>305</v>
      </c>
      <c r="O11" s="470"/>
      <c r="P11" s="472"/>
      <c r="Q11" s="346" t="s">
        <v>215</v>
      </c>
      <c r="R11" s="348" t="s">
        <v>305</v>
      </c>
    </row>
    <row r="12" spans="1:18" s="191" customFormat="1" ht="14.25" x14ac:dyDescent="0.2">
      <c r="A12" s="349" t="s">
        <v>187</v>
      </c>
      <c r="B12" s="350"/>
      <c r="C12" s="350"/>
      <c r="D12" s="351" t="s">
        <v>96</v>
      </c>
      <c r="E12" s="352"/>
      <c r="F12" s="352"/>
      <c r="G12" s="353">
        <f t="shared" ref="G12" si="0">SUM(G13)</f>
        <v>18099299</v>
      </c>
      <c r="H12" s="353">
        <f t="shared" ref="H12:J12" si="1">SUM(H13)</f>
        <v>18099299</v>
      </c>
      <c r="I12" s="353">
        <f t="shared" si="1"/>
        <v>0</v>
      </c>
      <c r="J12" s="353">
        <f t="shared" si="1"/>
        <v>0</v>
      </c>
      <c r="K12" s="353">
        <f t="shared" ref="K12:R12" si="2">SUM(K13)</f>
        <v>0</v>
      </c>
      <c r="L12" s="353">
        <f t="shared" si="2"/>
        <v>0</v>
      </c>
      <c r="M12" s="353">
        <f t="shared" si="2"/>
        <v>0</v>
      </c>
      <c r="N12" s="353">
        <f t="shared" si="2"/>
        <v>0</v>
      </c>
      <c r="O12" s="353">
        <f t="shared" si="2"/>
        <v>18099299</v>
      </c>
      <c r="P12" s="353">
        <f t="shared" si="2"/>
        <v>18099299</v>
      </c>
      <c r="Q12" s="353">
        <f t="shared" si="2"/>
        <v>0</v>
      </c>
      <c r="R12" s="354">
        <f t="shared" si="2"/>
        <v>0</v>
      </c>
    </row>
    <row r="13" spans="1:18" s="191" customFormat="1" ht="14.25" x14ac:dyDescent="0.2">
      <c r="A13" s="355" t="s">
        <v>188</v>
      </c>
      <c r="B13" s="356"/>
      <c r="C13" s="356"/>
      <c r="D13" s="357" t="s">
        <v>96</v>
      </c>
      <c r="E13" s="358"/>
      <c r="F13" s="358"/>
      <c r="G13" s="359">
        <f t="shared" ref="G13:R13" si="3">SUM(G14:G24)</f>
        <v>18099299</v>
      </c>
      <c r="H13" s="359">
        <f t="shared" si="3"/>
        <v>18099299</v>
      </c>
      <c r="I13" s="359">
        <f t="shared" si="3"/>
        <v>0</v>
      </c>
      <c r="J13" s="359">
        <f t="shared" si="3"/>
        <v>0</v>
      </c>
      <c r="K13" s="359">
        <f t="shared" si="3"/>
        <v>0</v>
      </c>
      <c r="L13" s="359">
        <f t="shared" si="3"/>
        <v>0</v>
      </c>
      <c r="M13" s="359">
        <f t="shared" si="3"/>
        <v>0</v>
      </c>
      <c r="N13" s="359">
        <f t="shared" si="3"/>
        <v>0</v>
      </c>
      <c r="O13" s="359">
        <f t="shared" si="3"/>
        <v>18099299</v>
      </c>
      <c r="P13" s="359">
        <f t="shared" si="3"/>
        <v>18099299</v>
      </c>
      <c r="Q13" s="359">
        <f t="shared" si="3"/>
        <v>0</v>
      </c>
      <c r="R13" s="360">
        <f t="shared" si="3"/>
        <v>0</v>
      </c>
    </row>
    <row r="14" spans="1:18" s="170" customFormat="1" ht="45" x14ac:dyDescent="0.25">
      <c r="A14" s="184" t="s">
        <v>190</v>
      </c>
      <c r="B14" s="180" t="s">
        <v>94</v>
      </c>
      <c r="C14" s="180" t="s">
        <v>77</v>
      </c>
      <c r="D14" s="181" t="s">
        <v>170</v>
      </c>
      <c r="E14" s="182" t="s">
        <v>429</v>
      </c>
      <c r="F14" s="182" t="s">
        <v>428</v>
      </c>
      <c r="G14" s="174">
        <f>SUM(H14+I14)</f>
        <v>180000</v>
      </c>
      <c r="H14" s="174">
        <v>180000</v>
      </c>
      <c r="I14" s="174"/>
      <c r="J14" s="174"/>
      <c r="K14" s="174">
        <f>SUM(L14+M14)</f>
        <v>0</v>
      </c>
      <c r="L14" s="174"/>
      <c r="M14" s="174"/>
      <c r="N14" s="174"/>
      <c r="O14" s="174">
        <f>SUM(G14+K14)</f>
        <v>180000</v>
      </c>
      <c r="P14" s="174">
        <f t="shared" ref="P14" si="4">SUM(H14+L14)</f>
        <v>180000</v>
      </c>
      <c r="Q14" s="174">
        <f t="shared" ref="Q14" si="5">SUM(I14+M14)</f>
        <v>0</v>
      </c>
      <c r="R14" s="175">
        <f t="shared" ref="R14" si="6">SUM(J14+N14)</f>
        <v>0</v>
      </c>
    </row>
    <row r="15" spans="1:18" s="170" customFormat="1" ht="45" x14ac:dyDescent="0.25">
      <c r="A15" s="184" t="s">
        <v>200</v>
      </c>
      <c r="B15" s="180" t="s">
        <v>201</v>
      </c>
      <c r="C15" s="180" t="s">
        <v>173</v>
      </c>
      <c r="D15" s="193" t="s">
        <v>202</v>
      </c>
      <c r="E15" s="182" t="s">
        <v>430</v>
      </c>
      <c r="F15" s="182" t="s">
        <v>431</v>
      </c>
      <c r="G15" s="174">
        <f t="shared" ref="G15:G24" si="7">SUM(H15+I15)</f>
        <v>400000</v>
      </c>
      <c r="H15" s="174">
        <v>400000</v>
      </c>
      <c r="I15" s="174"/>
      <c r="J15" s="174"/>
      <c r="K15" s="174">
        <f t="shared" ref="K15:K21" si="8">SUM(L15+M15)</f>
        <v>0</v>
      </c>
      <c r="L15" s="174"/>
      <c r="M15" s="174"/>
      <c r="N15" s="174"/>
      <c r="O15" s="174">
        <f t="shared" ref="O15:O24" si="9">SUM(G15+K15)</f>
        <v>400000</v>
      </c>
      <c r="P15" s="174">
        <f t="shared" ref="P15:P24" si="10">SUM(H15+L15)</f>
        <v>400000</v>
      </c>
      <c r="Q15" s="174">
        <f t="shared" ref="Q15:Q24" si="11">SUM(I15+M15)</f>
        <v>0</v>
      </c>
      <c r="R15" s="175">
        <f t="shared" ref="R15:R24" si="12">SUM(J15+N15)</f>
        <v>0</v>
      </c>
    </row>
    <row r="16" spans="1:18" s="170" customFormat="1" ht="30" hidden="1" x14ac:dyDescent="0.25">
      <c r="A16" s="184" t="s">
        <v>199</v>
      </c>
      <c r="B16" s="180" t="s">
        <v>171</v>
      </c>
      <c r="C16" s="180" t="s">
        <v>173</v>
      </c>
      <c r="D16" s="194" t="s">
        <v>172</v>
      </c>
      <c r="E16" s="182" t="s">
        <v>434</v>
      </c>
      <c r="F16" s="182" t="s">
        <v>435</v>
      </c>
      <c r="G16" s="174">
        <f t="shared" si="7"/>
        <v>0</v>
      </c>
      <c r="H16" s="174"/>
      <c r="I16" s="174"/>
      <c r="J16" s="174"/>
      <c r="K16" s="174">
        <f t="shared" si="8"/>
        <v>0</v>
      </c>
      <c r="L16" s="174"/>
      <c r="M16" s="174"/>
      <c r="N16" s="174"/>
      <c r="O16" s="174">
        <f t="shared" ref="O16:O19" si="13">SUM(G16+K16)</f>
        <v>0</v>
      </c>
      <c r="P16" s="174">
        <f t="shared" ref="P16:P19" si="14">SUM(H16+L16)</f>
        <v>0</v>
      </c>
      <c r="Q16" s="174">
        <f t="shared" ref="Q16:Q19" si="15">SUM(I16+M16)</f>
        <v>0</v>
      </c>
      <c r="R16" s="175">
        <f t="shared" ref="R16:R19" si="16">SUM(J16+N16)</f>
        <v>0</v>
      </c>
    </row>
    <row r="17" spans="1:18" s="170" customFormat="1" ht="30" x14ac:dyDescent="0.25">
      <c r="A17" s="184" t="s">
        <v>199</v>
      </c>
      <c r="B17" s="180" t="s">
        <v>171</v>
      </c>
      <c r="C17" s="180" t="s">
        <v>173</v>
      </c>
      <c r="D17" s="194" t="s">
        <v>172</v>
      </c>
      <c r="E17" s="182" t="s">
        <v>434</v>
      </c>
      <c r="F17" s="182" t="s">
        <v>435</v>
      </c>
      <c r="G17" s="174">
        <f t="shared" si="7"/>
        <v>22976</v>
      </c>
      <c r="H17" s="174">
        <v>22976</v>
      </c>
      <c r="I17" s="174"/>
      <c r="J17" s="174"/>
      <c r="K17" s="174">
        <f t="shared" si="8"/>
        <v>0</v>
      </c>
      <c r="L17" s="174"/>
      <c r="M17" s="174"/>
      <c r="N17" s="174"/>
      <c r="O17" s="174">
        <f t="shared" si="13"/>
        <v>22976</v>
      </c>
      <c r="P17" s="174">
        <f t="shared" si="14"/>
        <v>22976</v>
      </c>
      <c r="Q17" s="174">
        <f t="shared" si="15"/>
        <v>0</v>
      </c>
      <c r="R17" s="175">
        <f t="shared" si="16"/>
        <v>0</v>
      </c>
    </row>
    <row r="18" spans="1:18" s="170" customFormat="1" ht="45" hidden="1" x14ac:dyDescent="0.25">
      <c r="A18" s="184" t="s">
        <v>199</v>
      </c>
      <c r="B18" s="180" t="s">
        <v>171</v>
      </c>
      <c r="C18" s="180" t="s">
        <v>173</v>
      </c>
      <c r="D18" s="194" t="s">
        <v>172</v>
      </c>
      <c r="E18" s="182" t="s">
        <v>430</v>
      </c>
      <c r="F18" s="182" t="s">
        <v>431</v>
      </c>
      <c r="G18" s="174">
        <f t="shared" si="7"/>
        <v>0</v>
      </c>
      <c r="H18" s="174"/>
      <c r="I18" s="174"/>
      <c r="J18" s="174"/>
      <c r="K18" s="174">
        <f t="shared" si="8"/>
        <v>0</v>
      </c>
      <c r="L18" s="174"/>
      <c r="M18" s="174"/>
      <c r="N18" s="174"/>
      <c r="O18" s="174">
        <f t="shared" si="13"/>
        <v>0</v>
      </c>
      <c r="P18" s="174">
        <f t="shared" si="14"/>
        <v>0</v>
      </c>
      <c r="Q18" s="174">
        <f t="shared" si="15"/>
        <v>0</v>
      </c>
      <c r="R18" s="175">
        <f t="shared" si="16"/>
        <v>0</v>
      </c>
    </row>
    <row r="19" spans="1:18" s="170" customFormat="1" ht="45" x14ac:dyDescent="0.25">
      <c r="A19" s="361" t="s">
        <v>387</v>
      </c>
      <c r="B19" s="112" t="s">
        <v>388</v>
      </c>
      <c r="C19" s="112" t="s">
        <v>173</v>
      </c>
      <c r="D19" s="362" t="s">
        <v>389</v>
      </c>
      <c r="E19" s="182" t="s">
        <v>396</v>
      </c>
      <c r="F19" s="182" t="s">
        <v>397</v>
      </c>
      <c r="G19" s="174">
        <f t="shared" si="7"/>
        <v>303000</v>
      </c>
      <c r="H19" s="174">
        <v>303000</v>
      </c>
      <c r="I19" s="174"/>
      <c r="J19" s="174"/>
      <c r="K19" s="174">
        <f t="shared" si="8"/>
        <v>0</v>
      </c>
      <c r="L19" s="174"/>
      <c r="M19" s="174"/>
      <c r="N19" s="174"/>
      <c r="O19" s="174">
        <f t="shared" si="13"/>
        <v>303000</v>
      </c>
      <c r="P19" s="174">
        <f t="shared" si="14"/>
        <v>303000</v>
      </c>
      <c r="Q19" s="174">
        <f t="shared" si="15"/>
        <v>0</v>
      </c>
      <c r="R19" s="175">
        <f t="shared" si="16"/>
        <v>0</v>
      </c>
    </row>
    <row r="20" spans="1:18" s="170" customFormat="1" ht="45" x14ac:dyDescent="0.25">
      <c r="A20" s="184" t="s">
        <v>191</v>
      </c>
      <c r="B20" s="180" t="s">
        <v>98</v>
      </c>
      <c r="C20" s="180" t="s">
        <v>74</v>
      </c>
      <c r="D20" s="182" t="s">
        <v>97</v>
      </c>
      <c r="E20" s="166" t="s">
        <v>450</v>
      </c>
      <c r="F20" s="167" t="s">
        <v>451</v>
      </c>
      <c r="G20" s="174">
        <f t="shared" si="7"/>
        <v>10940000</v>
      </c>
      <c r="H20" s="174">
        <v>10940000</v>
      </c>
      <c r="I20" s="174"/>
      <c r="J20" s="174"/>
      <c r="K20" s="174">
        <f t="shared" si="8"/>
        <v>0</v>
      </c>
      <c r="L20" s="174"/>
      <c r="M20" s="174"/>
      <c r="N20" s="174"/>
      <c r="O20" s="174">
        <f t="shared" ref="O20" si="17">SUM(G20+K20)</f>
        <v>10940000</v>
      </c>
      <c r="P20" s="174">
        <f t="shared" ref="P20" si="18">SUM(H20+L20)</f>
        <v>10940000</v>
      </c>
      <c r="Q20" s="174">
        <f t="shared" ref="Q20" si="19">SUM(I20+M20)</f>
        <v>0</v>
      </c>
      <c r="R20" s="175">
        <f t="shared" ref="R20" si="20">SUM(J20+N20)</f>
        <v>0</v>
      </c>
    </row>
    <row r="21" spans="1:18" s="170" customFormat="1" ht="45" x14ac:dyDescent="0.25">
      <c r="A21" s="184" t="s">
        <v>192</v>
      </c>
      <c r="B21" s="180" t="s">
        <v>40</v>
      </c>
      <c r="C21" s="180" t="s">
        <v>75</v>
      </c>
      <c r="D21" s="173" t="s">
        <v>178</v>
      </c>
      <c r="E21" s="166" t="s">
        <v>450</v>
      </c>
      <c r="F21" s="167" t="s">
        <v>451</v>
      </c>
      <c r="G21" s="174">
        <f t="shared" si="7"/>
        <v>4165000</v>
      </c>
      <c r="H21" s="174">
        <v>4165000</v>
      </c>
      <c r="I21" s="174"/>
      <c r="J21" s="174"/>
      <c r="K21" s="174">
        <f t="shared" si="8"/>
        <v>0</v>
      </c>
      <c r="L21" s="174"/>
      <c r="M21" s="174"/>
      <c r="N21" s="174"/>
      <c r="O21" s="174">
        <f t="shared" si="9"/>
        <v>4165000</v>
      </c>
      <c r="P21" s="174">
        <f t="shared" si="10"/>
        <v>4165000</v>
      </c>
      <c r="Q21" s="174">
        <f t="shared" si="11"/>
        <v>0</v>
      </c>
      <c r="R21" s="175">
        <f t="shared" si="12"/>
        <v>0</v>
      </c>
    </row>
    <row r="22" spans="1:18" s="170" customFormat="1" ht="33" customHeight="1" x14ac:dyDescent="0.25">
      <c r="A22" s="171" t="s">
        <v>193</v>
      </c>
      <c r="B22" s="180" t="s">
        <v>184</v>
      </c>
      <c r="C22" s="180" t="s">
        <v>185</v>
      </c>
      <c r="D22" s="173" t="s">
        <v>186</v>
      </c>
      <c r="E22" s="166" t="s">
        <v>450</v>
      </c>
      <c r="F22" s="167" t="s">
        <v>451</v>
      </c>
      <c r="G22" s="174">
        <f t="shared" si="7"/>
        <v>1600000</v>
      </c>
      <c r="H22" s="174">
        <v>1600000</v>
      </c>
      <c r="I22" s="174"/>
      <c r="J22" s="174"/>
      <c r="K22" s="174">
        <f t="shared" ref="K22:K24" si="21">SUM(L22+M22)</f>
        <v>0</v>
      </c>
      <c r="L22" s="174"/>
      <c r="M22" s="174"/>
      <c r="N22" s="174"/>
      <c r="O22" s="174">
        <f t="shared" si="9"/>
        <v>1600000</v>
      </c>
      <c r="P22" s="174">
        <f t="shared" si="10"/>
        <v>1600000</v>
      </c>
      <c r="Q22" s="174">
        <f t="shared" si="11"/>
        <v>0</v>
      </c>
      <c r="R22" s="175">
        <f t="shared" si="12"/>
        <v>0</v>
      </c>
    </row>
    <row r="23" spans="1:18" s="170" customFormat="1" ht="45" x14ac:dyDescent="0.25">
      <c r="A23" s="171" t="s">
        <v>195</v>
      </c>
      <c r="B23" s="172" t="s">
        <v>196</v>
      </c>
      <c r="C23" s="172" t="s">
        <v>62</v>
      </c>
      <c r="D23" s="182" t="s">
        <v>197</v>
      </c>
      <c r="E23" s="182" t="s">
        <v>429</v>
      </c>
      <c r="F23" s="182" t="s">
        <v>428</v>
      </c>
      <c r="G23" s="174">
        <f t="shared" si="7"/>
        <v>57043</v>
      </c>
      <c r="H23" s="174">
        <v>57043</v>
      </c>
      <c r="I23" s="174"/>
      <c r="J23" s="174"/>
      <c r="K23" s="174">
        <f t="shared" si="21"/>
        <v>0</v>
      </c>
      <c r="L23" s="174"/>
      <c r="M23" s="174"/>
      <c r="N23" s="174"/>
      <c r="O23" s="174">
        <f t="shared" si="9"/>
        <v>57043</v>
      </c>
      <c r="P23" s="174">
        <f t="shared" si="10"/>
        <v>57043</v>
      </c>
      <c r="Q23" s="174">
        <f t="shared" si="11"/>
        <v>0</v>
      </c>
      <c r="R23" s="175">
        <f t="shared" si="12"/>
        <v>0</v>
      </c>
    </row>
    <row r="24" spans="1:18" s="170" customFormat="1" ht="45.75" thickBot="1" x14ac:dyDescent="0.3">
      <c r="A24" s="262" t="s">
        <v>233</v>
      </c>
      <c r="B24" s="179" t="s">
        <v>31</v>
      </c>
      <c r="C24" s="179" t="s">
        <v>131</v>
      </c>
      <c r="D24" s="178" t="s">
        <v>32</v>
      </c>
      <c r="E24" s="263" t="s">
        <v>368</v>
      </c>
      <c r="F24" s="192" t="s">
        <v>369</v>
      </c>
      <c r="G24" s="168">
        <f t="shared" si="7"/>
        <v>431280</v>
      </c>
      <c r="H24" s="168">
        <v>431280</v>
      </c>
      <c r="I24" s="168"/>
      <c r="J24" s="168"/>
      <c r="K24" s="168">
        <f t="shared" si="21"/>
        <v>0</v>
      </c>
      <c r="L24" s="168"/>
      <c r="M24" s="168"/>
      <c r="N24" s="168"/>
      <c r="O24" s="168">
        <f t="shared" si="9"/>
        <v>431280</v>
      </c>
      <c r="P24" s="168">
        <f t="shared" si="10"/>
        <v>431280</v>
      </c>
      <c r="Q24" s="168">
        <f t="shared" si="11"/>
        <v>0</v>
      </c>
      <c r="R24" s="169">
        <f t="shared" si="12"/>
        <v>0</v>
      </c>
    </row>
    <row r="25" spans="1:18" s="191" customFormat="1" ht="15" x14ac:dyDescent="0.25">
      <c r="A25" s="363" t="s">
        <v>132</v>
      </c>
      <c r="B25" s="364"/>
      <c r="C25" s="364"/>
      <c r="D25" s="365" t="s">
        <v>102</v>
      </c>
      <c r="E25" s="366"/>
      <c r="F25" s="367"/>
      <c r="G25" s="368">
        <f t="shared" ref="G25:R25" si="22">SUM(G26)</f>
        <v>313410</v>
      </c>
      <c r="H25" s="368">
        <f t="shared" si="22"/>
        <v>313410</v>
      </c>
      <c r="I25" s="368">
        <f t="shared" si="22"/>
        <v>0</v>
      </c>
      <c r="J25" s="368">
        <f t="shared" si="22"/>
        <v>0</v>
      </c>
      <c r="K25" s="368">
        <f t="shared" si="22"/>
        <v>0</v>
      </c>
      <c r="L25" s="368">
        <f t="shared" si="22"/>
        <v>0</v>
      </c>
      <c r="M25" s="368">
        <f t="shared" si="22"/>
        <v>0</v>
      </c>
      <c r="N25" s="368">
        <f t="shared" si="22"/>
        <v>0</v>
      </c>
      <c r="O25" s="368">
        <f t="shared" si="22"/>
        <v>313410</v>
      </c>
      <c r="P25" s="368">
        <f t="shared" si="22"/>
        <v>313410</v>
      </c>
      <c r="Q25" s="368">
        <f t="shared" si="22"/>
        <v>0</v>
      </c>
      <c r="R25" s="369">
        <f t="shared" si="22"/>
        <v>0</v>
      </c>
    </row>
    <row r="26" spans="1:18" s="191" customFormat="1" ht="15" x14ac:dyDescent="0.25">
      <c r="A26" s="370" t="s">
        <v>148</v>
      </c>
      <c r="B26" s="371"/>
      <c r="C26" s="371"/>
      <c r="D26" s="372" t="s">
        <v>102</v>
      </c>
      <c r="E26" s="373"/>
      <c r="F26" s="374"/>
      <c r="G26" s="174">
        <f t="shared" ref="G26:R26" si="23">SUM(G27:G28)</f>
        <v>313410</v>
      </c>
      <c r="H26" s="174">
        <f t="shared" si="23"/>
        <v>313410</v>
      </c>
      <c r="I26" s="174">
        <f t="shared" si="23"/>
        <v>0</v>
      </c>
      <c r="J26" s="174">
        <f t="shared" si="23"/>
        <v>0</v>
      </c>
      <c r="K26" s="174">
        <f t="shared" si="23"/>
        <v>0</v>
      </c>
      <c r="L26" s="174">
        <f t="shared" si="23"/>
        <v>0</v>
      </c>
      <c r="M26" s="174">
        <f t="shared" si="23"/>
        <v>0</v>
      </c>
      <c r="N26" s="174">
        <f t="shared" si="23"/>
        <v>0</v>
      </c>
      <c r="O26" s="174">
        <f t="shared" si="23"/>
        <v>313410</v>
      </c>
      <c r="P26" s="174">
        <f t="shared" si="23"/>
        <v>313410</v>
      </c>
      <c r="Q26" s="174">
        <f t="shared" si="23"/>
        <v>0</v>
      </c>
      <c r="R26" s="175">
        <f t="shared" si="23"/>
        <v>0</v>
      </c>
    </row>
    <row r="27" spans="1:18" s="170" customFormat="1" ht="30" x14ac:dyDescent="0.25">
      <c r="A27" s="188" t="s">
        <v>291</v>
      </c>
      <c r="B27" s="189" t="s">
        <v>292</v>
      </c>
      <c r="C27" s="189" t="s">
        <v>73</v>
      </c>
      <c r="D27" s="183" t="s">
        <v>152</v>
      </c>
      <c r="E27" s="182" t="s">
        <v>371</v>
      </c>
      <c r="F27" s="260" t="s">
        <v>372</v>
      </c>
      <c r="G27" s="174">
        <f t="shared" ref="G27:G28" si="24">SUM(H27+I27)</f>
        <v>94500</v>
      </c>
      <c r="H27" s="174">
        <v>94500</v>
      </c>
      <c r="I27" s="174"/>
      <c r="J27" s="174"/>
      <c r="K27" s="174">
        <f t="shared" ref="K27:K28" si="25">SUM(L27+M27)</f>
        <v>0</v>
      </c>
      <c r="L27" s="174"/>
      <c r="M27" s="174"/>
      <c r="N27" s="174"/>
      <c r="O27" s="174">
        <f t="shared" ref="O27" si="26">SUM(G27+K27)</f>
        <v>94500</v>
      </c>
      <c r="P27" s="174">
        <f t="shared" ref="P27" si="27">SUM(H27+L27)</f>
        <v>94500</v>
      </c>
      <c r="Q27" s="174">
        <f t="shared" ref="Q27" si="28">SUM(I27+M27)</f>
        <v>0</v>
      </c>
      <c r="R27" s="175">
        <f t="shared" ref="R27" si="29">SUM(J27+N27)</f>
        <v>0</v>
      </c>
    </row>
    <row r="28" spans="1:18" s="170" customFormat="1" ht="30.75" thickBot="1" x14ac:dyDescent="0.3">
      <c r="A28" s="171" t="s">
        <v>183</v>
      </c>
      <c r="B28" s="172" t="s">
        <v>162</v>
      </c>
      <c r="C28" s="172" t="s">
        <v>85</v>
      </c>
      <c r="D28" s="181" t="s">
        <v>163</v>
      </c>
      <c r="E28" s="177" t="s">
        <v>452</v>
      </c>
      <c r="F28" s="261" t="s">
        <v>310</v>
      </c>
      <c r="G28" s="198">
        <f t="shared" si="24"/>
        <v>218910</v>
      </c>
      <c r="H28" s="198">
        <v>218910</v>
      </c>
      <c r="I28" s="198"/>
      <c r="J28" s="198"/>
      <c r="K28" s="174">
        <f t="shared" si="25"/>
        <v>0</v>
      </c>
      <c r="L28" s="198"/>
      <c r="M28" s="198"/>
      <c r="N28" s="198"/>
      <c r="O28" s="174">
        <f t="shared" ref="O28" si="30">SUM(G28+K28)</f>
        <v>218910</v>
      </c>
      <c r="P28" s="174">
        <f t="shared" ref="P28" si="31">SUM(H28+L28)</f>
        <v>218910</v>
      </c>
      <c r="Q28" s="174">
        <f t="shared" ref="Q28" si="32">SUM(I28+M28)</f>
        <v>0</v>
      </c>
      <c r="R28" s="175">
        <f t="shared" ref="R28" si="33">SUM(J28+N28)</f>
        <v>0</v>
      </c>
    </row>
    <row r="29" spans="1:18" s="191" customFormat="1" ht="15" x14ac:dyDescent="0.25">
      <c r="A29" s="375" t="s">
        <v>106</v>
      </c>
      <c r="B29" s="376"/>
      <c r="C29" s="376"/>
      <c r="D29" s="351" t="s">
        <v>107</v>
      </c>
      <c r="E29" s="377"/>
      <c r="F29" s="377"/>
      <c r="G29" s="378">
        <f t="shared" ref="G29:J29" si="34">SUM(G30)</f>
        <v>815560</v>
      </c>
      <c r="H29" s="378">
        <f t="shared" si="34"/>
        <v>815560</v>
      </c>
      <c r="I29" s="378">
        <f t="shared" si="34"/>
        <v>0</v>
      </c>
      <c r="J29" s="378">
        <f t="shared" si="34"/>
        <v>0</v>
      </c>
      <c r="K29" s="378">
        <f t="shared" ref="K29:R29" si="35">SUM(K30)</f>
        <v>0</v>
      </c>
      <c r="L29" s="378">
        <f t="shared" si="35"/>
        <v>0</v>
      </c>
      <c r="M29" s="378">
        <f t="shared" si="35"/>
        <v>0</v>
      </c>
      <c r="N29" s="378">
        <f t="shared" si="35"/>
        <v>0</v>
      </c>
      <c r="O29" s="378">
        <f t="shared" si="35"/>
        <v>815560</v>
      </c>
      <c r="P29" s="378">
        <f t="shared" si="35"/>
        <v>815560</v>
      </c>
      <c r="Q29" s="378">
        <f t="shared" si="35"/>
        <v>0</v>
      </c>
      <c r="R29" s="379">
        <f t="shared" si="35"/>
        <v>0</v>
      </c>
    </row>
    <row r="30" spans="1:18" s="191" customFormat="1" ht="15" x14ac:dyDescent="0.25">
      <c r="A30" s="370" t="s">
        <v>109</v>
      </c>
      <c r="B30" s="371"/>
      <c r="C30" s="371"/>
      <c r="D30" s="357" t="s">
        <v>108</v>
      </c>
      <c r="E30" s="373"/>
      <c r="F30" s="373"/>
      <c r="G30" s="174">
        <f t="shared" ref="G30:R30" si="36">SUM(G31:G33)</f>
        <v>815560</v>
      </c>
      <c r="H30" s="174">
        <f t="shared" si="36"/>
        <v>815560</v>
      </c>
      <c r="I30" s="174">
        <f t="shared" si="36"/>
        <v>0</v>
      </c>
      <c r="J30" s="174">
        <f t="shared" si="36"/>
        <v>0</v>
      </c>
      <c r="K30" s="174">
        <f t="shared" si="36"/>
        <v>0</v>
      </c>
      <c r="L30" s="174">
        <f t="shared" si="36"/>
        <v>0</v>
      </c>
      <c r="M30" s="174">
        <f t="shared" si="36"/>
        <v>0</v>
      </c>
      <c r="N30" s="174">
        <f t="shared" si="36"/>
        <v>0</v>
      </c>
      <c r="O30" s="174">
        <f t="shared" si="36"/>
        <v>815560</v>
      </c>
      <c r="P30" s="174">
        <f t="shared" si="36"/>
        <v>815560</v>
      </c>
      <c r="Q30" s="174">
        <f t="shared" si="36"/>
        <v>0</v>
      </c>
      <c r="R30" s="175">
        <f t="shared" si="36"/>
        <v>0</v>
      </c>
    </row>
    <row r="31" spans="1:18" s="191" customFormat="1" ht="28.9" customHeight="1" x14ac:dyDescent="0.25">
      <c r="A31" s="188" t="s">
        <v>24</v>
      </c>
      <c r="B31" s="189" t="s">
        <v>123</v>
      </c>
      <c r="C31" s="172" t="s">
        <v>76</v>
      </c>
      <c r="D31" s="173" t="s">
        <v>129</v>
      </c>
      <c r="E31" s="166" t="s">
        <v>468</v>
      </c>
      <c r="F31" s="190" t="s">
        <v>325</v>
      </c>
      <c r="G31" s="174">
        <f t="shared" ref="G31:G33" si="37">SUM(H31+I31)</f>
        <v>20000</v>
      </c>
      <c r="H31" s="174">
        <v>20000</v>
      </c>
      <c r="I31" s="174"/>
      <c r="J31" s="174"/>
      <c r="K31" s="174">
        <f t="shared" ref="K31:K33" si="38">SUM(L31+M31)</f>
        <v>0</v>
      </c>
      <c r="L31" s="174"/>
      <c r="M31" s="174"/>
      <c r="N31" s="174"/>
      <c r="O31" s="174">
        <f t="shared" ref="O31:O33" si="39">SUM(G31+K31)</f>
        <v>20000</v>
      </c>
      <c r="P31" s="174">
        <f t="shared" ref="P31:P33" si="40">SUM(H31+L31)</f>
        <v>20000</v>
      </c>
      <c r="Q31" s="174">
        <f t="shared" ref="Q31:Q33" si="41">SUM(I31+M31)</f>
        <v>0</v>
      </c>
      <c r="R31" s="175">
        <f t="shared" ref="R31:R33" si="42">SUM(J31+N31)</f>
        <v>0</v>
      </c>
    </row>
    <row r="32" spans="1:18" s="191" customFormat="1" ht="28.9" customHeight="1" x14ac:dyDescent="0.25">
      <c r="A32" s="188" t="s">
        <v>296</v>
      </c>
      <c r="B32" s="189" t="s">
        <v>13</v>
      </c>
      <c r="C32" s="172" t="s">
        <v>147</v>
      </c>
      <c r="D32" s="173" t="s">
        <v>146</v>
      </c>
      <c r="E32" s="166" t="s">
        <v>456</v>
      </c>
      <c r="F32" s="380" t="s">
        <v>457</v>
      </c>
      <c r="G32" s="174">
        <f t="shared" si="37"/>
        <v>58560</v>
      </c>
      <c r="H32" s="174">
        <v>58560</v>
      </c>
      <c r="I32" s="174"/>
      <c r="J32" s="174"/>
      <c r="K32" s="174">
        <f t="shared" si="38"/>
        <v>0</v>
      </c>
      <c r="L32" s="174"/>
      <c r="M32" s="174"/>
      <c r="N32" s="174"/>
      <c r="O32" s="174">
        <f t="shared" si="39"/>
        <v>58560</v>
      </c>
      <c r="P32" s="174">
        <f t="shared" si="40"/>
        <v>58560</v>
      </c>
      <c r="Q32" s="174">
        <f t="shared" si="41"/>
        <v>0</v>
      </c>
      <c r="R32" s="175">
        <f t="shared" si="42"/>
        <v>0</v>
      </c>
    </row>
    <row r="33" spans="1:18" s="191" customFormat="1" ht="60.75" thickBot="1" x14ac:dyDescent="0.3">
      <c r="A33" s="264" t="s">
        <v>126</v>
      </c>
      <c r="B33" s="265" t="s">
        <v>127</v>
      </c>
      <c r="C33" s="195" t="s">
        <v>82</v>
      </c>
      <c r="D33" s="196" t="s">
        <v>128</v>
      </c>
      <c r="E33" s="197" t="s">
        <v>311</v>
      </c>
      <c r="F33" s="197" t="s">
        <v>312</v>
      </c>
      <c r="G33" s="198">
        <f t="shared" si="37"/>
        <v>737000</v>
      </c>
      <c r="H33" s="198">
        <v>737000</v>
      </c>
      <c r="I33" s="198"/>
      <c r="J33" s="198"/>
      <c r="K33" s="198">
        <f t="shared" si="38"/>
        <v>0</v>
      </c>
      <c r="L33" s="198"/>
      <c r="M33" s="198"/>
      <c r="N33" s="198"/>
      <c r="O33" s="198">
        <f t="shared" si="39"/>
        <v>737000</v>
      </c>
      <c r="P33" s="198">
        <f t="shared" si="40"/>
        <v>737000</v>
      </c>
      <c r="Q33" s="198">
        <f t="shared" si="41"/>
        <v>0</v>
      </c>
      <c r="R33" s="199">
        <f t="shared" si="42"/>
        <v>0</v>
      </c>
    </row>
    <row r="34" spans="1:18" s="191" customFormat="1" ht="29.25" x14ac:dyDescent="0.25">
      <c r="A34" s="375" t="s">
        <v>134</v>
      </c>
      <c r="B34" s="376"/>
      <c r="C34" s="376"/>
      <c r="D34" s="351" t="s">
        <v>111</v>
      </c>
      <c r="E34" s="377"/>
      <c r="F34" s="377"/>
      <c r="G34" s="378">
        <f t="shared" ref="G34:J34" si="43">SUM(G35)</f>
        <v>5543513</v>
      </c>
      <c r="H34" s="378">
        <f t="shared" si="43"/>
        <v>5543513</v>
      </c>
      <c r="I34" s="378">
        <f t="shared" si="43"/>
        <v>0</v>
      </c>
      <c r="J34" s="378">
        <f t="shared" si="43"/>
        <v>0</v>
      </c>
      <c r="K34" s="378">
        <f t="shared" ref="K34:R34" si="44">SUM(K35)</f>
        <v>0</v>
      </c>
      <c r="L34" s="378">
        <f t="shared" si="44"/>
        <v>0</v>
      </c>
      <c r="M34" s="378">
        <f t="shared" si="44"/>
        <v>0</v>
      </c>
      <c r="N34" s="378">
        <f t="shared" si="44"/>
        <v>0</v>
      </c>
      <c r="O34" s="378">
        <f t="shared" si="44"/>
        <v>5543513</v>
      </c>
      <c r="P34" s="378">
        <f t="shared" si="44"/>
        <v>5543513</v>
      </c>
      <c r="Q34" s="378">
        <f t="shared" si="44"/>
        <v>0</v>
      </c>
      <c r="R34" s="379">
        <f t="shared" si="44"/>
        <v>0</v>
      </c>
    </row>
    <row r="35" spans="1:18" s="191" customFormat="1" ht="29.25" x14ac:dyDescent="0.25">
      <c r="A35" s="370" t="s">
        <v>135</v>
      </c>
      <c r="B35" s="371"/>
      <c r="C35" s="371"/>
      <c r="D35" s="357" t="s">
        <v>112</v>
      </c>
      <c r="E35" s="373"/>
      <c r="F35" s="373"/>
      <c r="G35" s="174">
        <f t="shared" ref="G35:R35" si="45">SUM(G36:G47)</f>
        <v>5543513</v>
      </c>
      <c r="H35" s="174">
        <f t="shared" si="45"/>
        <v>5543513</v>
      </c>
      <c r="I35" s="174">
        <f t="shared" si="45"/>
        <v>0</v>
      </c>
      <c r="J35" s="174">
        <f t="shared" si="45"/>
        <v>0</v>
      </c>
      <c r="K35" s="174">
        <f t="shared" si="45"/>
        <v>0</v>
      </c>
      <c r="L35" s="174">
        <f t="shared" si="45"/>
        <v>0</v>
      </c>
      <c r="M35" s="174">
        <f t="shared" si="45"/>
        <v>0</v>
      </c>
      <c r="N35" s="174">
        <f t="shared" si="45"/>
        <v>0</v>
      </c>
      <c r="O35" s="174">
        <f t="shared" si="45"/>
        <v>5543513</v>
      </c>
      <c r="P35" s="174">
        <f t="shared" si="45"/>
        <v>5543513</v>
      </c>
      <c r="Q35" s="174">
        <f t="shared" si="45"/>
        <v>0</v>
      </c>
      <c r="R35" s="175">
        <f t="shared" si="45"/>
        <v>0</v>
      </c>
    </row>
    <row r="36" spans="1:18" s="170" customFormat="1" ht="30" x14ac:dyDescent="0.25">
      <c r="A36" s="171" t="s">
        <v>2</v>
      </c>
      <c r="B36" s="172" t="s">
        <v>3</v>
      </c>
      <c r="C36" s="186" t="s">
        <v>84</v>
      </c>
      <c r="D36" s="182" t="s">
        <v>221</v>
      </c>
      <c r="E36" s="166" t="s">
        <v>330</v>
      </c>
      <c r="F36" s="187" t="s">
        <v>331</v>
      </c>
      <c r="G36" s="174">
        <f t="shared" ref="G36:G47" si="46">SUM(H36+I36)</f>
        <v>35000</v>
      </c>
      <c r="H36" s="174">
        <v>35000</v>
      </c>
      <c r="I36" s="174"/>
      <c r="J36" s="174"/>
      <c r="K36" s="174">
        <f t="shared" ref="K36:K47" si="47">SUM(L36+M36)</f>
        <v>0</v>
      </c>
      <c r="L36" s="174"/>
      <c r="M36" s="174"/>
      <c r="N36" s="174"/>
      <c r="O36" s="174">
        <f t="shared" ref="O36:O47" si="48">SUM(G36+K36)</f>
        <v>35000</v>
      </c>
      <c r="P36" s="174">
        <f t="shared" ref="P36:P47" si="49">SUM(H36+L36)</f>
        <v>35000</v>
      </c>
      <c r="Q36" s="174">
        <f t="shared" ref="Q36:Q47" si="50">SUM(I36+M36)</f>
        <v>0</v>
      </c>
      <c r="R36" s="175">
        <f t="shared" ref="R36:R47" si="51">SUM(J36+N36)</f>
        <v>0</v>
      </c>
    </row>
    <row r="37" spans="1:18" s="170" customFormat="1" ht="45" x14ac:dyDescent="0.25">
      <c r="A37" s="171" t="s">
        <v>4</v>
      </c>
      <c r="B37" s="172" t="s">
        <v>120</v>
      </c>
      <c r="C37" s="186" t="s">
        <v>84</v>
      </c>
      <c r="D37" s="182" t="s">
        <v>71</v>
      </c>
      <c r="E37" s="166" t="s">
        <v>330</v>
      </c>
      <c r="F37" s="187" t="s">
        <v>331</v>
      </c>
      <c r="G37" s="174">
        <f t="shared" si="46"/>
        <v>150000</v>
      </c>
      <c r="H37" s="174">
        <v>150000</v>
      </c>
      <c r="I37" s="174"/>
      <c r="J37" s="174"/>
      <c r="K37" s="174">
        <f t="shared" si="47"/>
        <v>0</v>
      </c>
      <c r="L37" s="174"/>
      <c r="M37" s="174"/>
      <c r="N37" s="174"/>
      <c r="O37" s="174">
        <f t="shared" si="48"/>
        <v>150000</v>
      </c>
      <c r="P37" s="174">
        <f t="shared" si="49"/>
        <v>150000</v>
      </c>
      <c r="Q37" s="174">
        <f t="shared" si="50"/>
        <v>0</v>
      </c>
      <c r="R37" s="175">
        <f t="shared" si="51"/>
        <v>0</v>
      </c>
    </row>
    <row r="38" spans="1:18" s="170" customFormat="1" ht="45" x14ac:dyDescent="0.25">
      <c r="A38" s="171" t="s">
        <v>0</v>
      </c>
      <c r="B38" s="172" t="s">
        <v>119</v>
      </c>
      <c r="C38" s="186">
        <v>1030</v>
      </c>
      <c r="D38" s="173" t="s">
        <v>1</v>
      </c>
      <c r="E38" s="166" t="s">
        <v>328</v>
      </c>
      <c r="F38" s="187" t="s">
        <v>329</v>
      </c>
      <c r="G38" s="174">
        <f t="shared" si="46"/>
        <v>180000</v>
      </c>
      <c r="H38" s="174">
        <v>180000</v>
      </c>
      <c r="I38" s="174"/>
      <c r="J38" s="174"/>
      <c r="K38" s="174">
        <f t="shared" si="47"/>
        <v>0</v>
      </c>
      <c r="L38" s="174"/>
      <c r="M38" s="174"/>
      <c r="N38" s="174"/>
      <c r="O38" s="174">
        <f t="shared" si="48"/>
        <v>180000</v>
      </c>
      <c r="P38" s="174">
        <f t="shared" si="49"/>
        <v>180000</v>
      </c>
      <c r="Q38" s="174">
        <f t="shared" si="50"/>
        <v>0</v>
      </c>
      <c r="R38" s="175">
        <f t="shared" si="51"/>
        <v>0</v>
      </c>
    </row>
    <row r="39" spans="1:18" s="170" customFormat="1" ht="45" x14ac:dyDescent="0.25">
      <c r="A39" s="171" t="s">
        <v>161</v>
      </c>
      <c r="B39" s="172" t="s">
        <v>162</v>
      </c>
      <c r="C39" s="172" t="s">
        <v>85</v>
      </c>
      <c r="D39" s="181" t="s">
        <v>163</v>
      </c>
      <c r="E39" s="166" t="s">
        <v>465</v>
      </c>
      <c r="F39" s="187" t="s">
        <v>466</v>
      </c>
      <c r="G39" s="174">
        <f t="shared" si="46"/>
        <v>780000</v>
      </c>
      <c r="H39" s="174">
        <v>780000</v>
      </c>
      <c r="I39" s="174"/>
      <c r="J39" s="174"/>
      <c r="K39" s="174">
        <f t="shared" si="47"/>
        <v>0</v>
      </c>
      <c r="L39" s="174"/>
      <c r="M39" s="174"/>
      <c r="N39" s="174"/>
      <c r="O39" s="174">
        <f t="shared" si="48"/>
        <v>780000</v>
      </c>
      <c r="P39" s="174">
        <f t="shared" si="49"/>
        <v>780000</v>
      </c>
      <c r="Q39" s="174">
        <f t="shared" si="50"/>
        <v>0</v>
      </c>
      <c r="R39" s="175">
        <f t="shared" si="51"/>
        <v>0</v>
      </c>
    </row>
    <row r="40" spans="1:18" s="170" customFormat="1" ht="30" x14ac:dyDescent="0.25">
      <c r="A40" s="171" t="s">
        <v>161</v>
      </c>
      <c r="B40" s="172" t="s">
        <v>162</v>
      </c>
      <c r="C40" s="172" t="s">
        <v>85</v>
      </c>
      <c r="D40" s="181" t="s">
        <v>163</v>
      </c>
      <c r="E40" s="166" t="s">
        <v>345</v>
      </c>
      <c r="F40" s="187" t="s">
        <v>332</v>
      </c>
      <c r="G40" s="174">
        <f t="shared" si="46"/>
        <v>4238213</v>
      </c>
      <c r="H40" s="174">
        <v>4238213</v>
      </c>
      <c r="I40" s="174"/>
      <c r="J40" s="174"/>
      <c r="K40" s="174"/>
      <c r="L40" s="174"/>
      <c r="M40" s="174"/>
      <c r="N40" s="174"/>
      <c r="O40" s="174">
        <f t="shared" si="48"/>
        <v>4238213</v>
      </c>
      <c r="P40" s="174">
        <f t="shared" si="49"/>
        <v>4238213</v>
      </c>
      <c r="Q40" s="174"/>
      <c r="R40" s="175"/>
    </row>
    <row r="41" spans="1:18" s="170" customFormat="1" ht="30" x14ac:dyDescent="0.25">
      <c r="A41" s="171" t="s">
        <v>8</v>
      </c>
      <c r="B41" s="172" t="s">
        <v>7</v>
      </c>
      <c r="C41" s="186" t="s">
        <v>76</v>
      </c>
      <c r="D41" s="182" t="s">
        <v>121</v>
      </c>
      <c r="E41" s="166" t="s">
        <v>345</v>
      </c>
      <c r="F41" s="187" t="s">
        <v>332</v>
      </c>
      <c r="G41" s="174">
        <f t="shared" si="46"/>
        <v>3100</v>
      </c>
      <c r="H41" s="174">
        <v>3100</v>
      </c>
      <c r="I41" s="174"/>
      <c r="J41" s="174"/>
      <c r="K41" s="174">
        <f t="shared" si="47"/>
        <v>0</v>
      </c>
      <c r="L41" s="174"/>
      <c r="M41" s="174"/>
      <c r="N41" s="174"/>
      <c r="O41" s="174">
        <f t="shared" si="48"/>
        <v>3100</v>
      </c>
      <c r="P41" s="174">
        <f t="shared" si="49"/>
        <v>3100</v>
      </c>
      <c r="Q41" s="174">
        <f t="shared" si="50"/>
        <v>0</v>
      </c>
      <c r="R41" s="175">
        <f t="shared" si="51"/>
        <v>0</v>
      </c>
    </row>
    <row r="42" spans="1:18" s="170" customFormat="1" ht="30" x14ac:dyDescent="0.25">
      <c r="A42" s="171" t="s">
        <v>9</v>
      </c>
      <c r="B42" s="172" t="s">
        <v>10</v>
      </c>
      <c r="C42" s="186" t="s">
        <v>76</v>
      </c>
      <c r="D42" s="182" t="s">
        <v>122</v>
      </c>
      <c r="E42" s="166" t="s">
        <v>345</v>
      </c>
      <c r="F42" s="187" t="s">
        <v>332</v>
      </c>
      <c r="G42" s="174">
        <f t="shared" si="46"/>
        <v>6200</v>
      </c>
      <c r="H42" s="174">
        <v>6200</v>
      </c>
      <c r="I42" s="174"/>
      <c r="J42" s="174"/>
      <c r="K42" s="174">
        <f t="shared" si="47"/>
        <v>0</v>
      </c>
      <c r="L42" s="174"/>
      <c r="M42" s="174"/>
      <c r="N42" s="174"/>
      <c r="O42" s="174">
        <f t="shared" si="48"/>
        <v>6200</v>
      </c>
      <c r="P42" s="174">
        <f t="shared" si="49"/>
        <v>6200</v>
      </c>
      <c r="Q42" s="174">
        <f t="shared" si="50"/>
        <v>0</v>
      </c>
      <c r="R42" s="175">
        <f t="shared" si="51"/>
        <v>0</v>
      </c>
    </row>
    <row r="43" spans="1:18" s="170" customFormat="1" ht="30" hidden="1" x14ac:dyDescent="0.25">
      <c r="A43" s="111" t="s">
        <v>313</v>
      </c>
      <c r="B43" s="101" t="s">
        <v>314</v>
      </c>
      <c r="C43" s="381" t="s">
        <v>85</v>
      </c>
      <c r="D43" s="151" t="s">
        <v>315</v>
      </c>
      <c r="E43" s="166" t="s">
        <v>377</v>
      </c>
      <c r="F43" s="187" t="s">
        <v>382</v>
      </c>
      <c r="G43" s="174">
        <f t="shared" si="46"/>
        <v>0</v>
      </c>
      <c r="H43" s="174"/>
      <c r="I43" s="174"/>
      <c r="J43" s="174"/>
      <c r="K43" s="174">
        <f t="shared" si="47"/>
        <v>0</v>
      </c>
      <c r="L43" s="174"/>
      <c r="M43" s="174"/>
      <c r="N43" s="174"/>
      <c r="O43" s="174"/>
      <c r="P43" s="174"/>
      <c r="Q43" s="174">
        <f t="shared" ref="Q43" si="52">SUM(I43+M43)</f>
        <v>0</v>
      </c>
      <c r="R43" s="175">
        <f t="shared" ref="R43" si="53">SUM(J43+N43)</f>
        <v>0</v>
      </c>
    </row>
    <row r="44" spans="1:18" s="170" customFormat="1" ht="60" x14ac:dyDescent="0.25">
      <c r="A44" s="171" t="s">
        <v>11</v>
      </c>
      <c r="B44" s="172" t="s">
        <v>41</v>
      </c>
      <c r="C44" s="172" t="s">
        <v>61</v>
      </c>
      <c r="D44" s="173" t="s">
        <v>158</v>
      </c>
      <c r="E44" s="166" t="s">
        <v>345</v>
      </c>
      <c r="F44" s="187" t="s">
        <v>332</v>
      </c>
      <c r="G44" s="174">
        <f t="shared" si="46"/>
        <v>30000</v>
      </c>
      <c r="H44" s="174">
        <v>30000</v>
      </c>
      <c r="I44" s="174"/>
      <c r="J44" s="174"/>
      <c r="K44" s="174">
        <f t="shared" si="47"/>
        <v>0</v>
      </c>
      <c r="L44" s="174"/>
      <c r="M44" s="174"/>
      <c r="N44" s="174"/>
      <c r="O44" s="174">
        <f t="shared" si="48"/>
        <v>30000</v>
      </c>
      <c r="P44" s="174">
        <f t="shared" si="49"/>
        <v>30000</v>
      </c>
      <c r="Q44" s="174">
        <f t="shared" si="50"/>
        <v>0</v>
      </c>
      <c r="R44" s="175">
        <f t="shared" si="51"/>
        <v>0</v>
      </c>
    </row>
    <row r="45" spans="1:18" s="170" customFormat="1" ht="60" x14ac:dyDescent="0.25">
      <c r="A45" s="171" t="s">
        <v>319</v>
      </c>
      <c r="B45" s="172" t="s">
        <v>320</v>
      </c>
      <c r="C45" s="172" t="s">
        <v>83</v>
      </c>
      <c r="D45" s="173" t="s">
        <v>321</v>
      </c>
      <c r="E45" s="166" t="s">
        <v>454</v>
      </c>
      <c r="F45" s="273" t="s">
        <v>455</v>
      </c>
      <c r="G45" s="174">
        <f t="shared" si="46"/>
        <v>1000</v>
      </c>
      <c r="H45" s="174">
        <v>1000</v>
      </c>
      <c r="I45" s="174"/>
      <c r="J45" s="174"/>
      <c r="K45" s="174">
        <f t="shared" si="47"/>
        <v>0</v>
      </c>
      <c r="L45" s="174"/>
      <c r="M45" s="174"/>
      <c r="N45" s="174"/>
      <c r="O45" s="174">
        <f t="shared" si="48"/>
        <v>1000</v>
      </c>
      <c r="P45" s="174">
        <f t="shared" si="49"/>
        <v>1000</v>
      </c>
      <c r="Q45" s="174">
        <f t="shared" si="50"/>
        <v>0</v>
      </c>
      <c r="R45" s="175">
        <f t="shared" si="51"/>
        <v>0</v>
      </c>
    </row>
    <row r="46" spans="1:18" s="170" customFormat="1" ht="45" x14ac:dyDescent="0.25">
      <c r="A46" s="171" t="s">
        <v>159</v>
      </c>
      <c r="B46" s="172" t="s">
        <v>160</v>
      </c>
      <c r="C46" s="172" t="s">
        <v>83</v>
      </c>
      <c r="D46" s="173" t="s">
        <v>181</v>
      </c>
      <c r="E46" s="166" t="s">
        <v>345</v>
      </c>
      <c r="F46" s="187" t="s">
        <v>332</v>
      </c>
      <c r="G46" s="174">
        <f t="shared" si="46"/>
        <v>70000</v>
      </c>
      <c r="H46" s="174">
        <v>70000</v>
      </c>
      <c r="I46" s="174"/>
      <c r="J46" s="174"/>
      <c r="K46" s="174">
        <f t="shared" si="47"/>
        <v>0</v>
      </c>
      <c r="L46" s="174"/>
      <c r="M46" s="174"/>
      <c r="N46" s="174"/>
      <c r="O46" s="174">
        <f t="shared" si="48"/>
        <v>70000</v>
      </c>
      <c r="P46" s="174">
        <f t="shared" si="49"/>
        <v>70000</v>
      </c>
      <c r="Q46" s="174">
        <f t="shared" si="50"/>
        <v>0</v>
      </c>
      <c r="R46" s="175">
        <f t="shared" si="51"/>
        <v>0</v>
      </c>
    </row>
    <row r="47" spans="1:18" s="170" customFormat="1" ht="45.75" thickBot="1" x14ac:dyDescent="0.3">
      <c r="A47" s="266" t="s">
        <v>174</v>
      </c>
      <c r="B47" s="267" t="s">
        <v>94</v>
      </c>
      <c r="C47" s="267" t="s">
        <v>77</v>
      </c>
      <c r="D47" s="268" t="s">
        <v>170</v>
      </c>
      <c r="E47" s="258" t="s">
        <v>429</v>
      </c>
      <c r="F47" s="258" t="s">
        <v>428</v>
      </c>
      <c r="G47" s="198">
        <f t="shared" si="46"/>
        <v>50000</v>
      </c>
      <c r="H47" s="198">
        <v>50000</v>
      </c>
      <c r="I47" s="198"/>
      <c r="J47" s="198"/>
      <c r="K47" s="198">
        <f t="shared" si="47"/>
        <v>0</v>
      </c>
      <c r="L47" s="198"/>
      <c r="M47" s="198"/>
      <c r="N47" s="198"/>
      <c r="O47" s="198">
        <f t="shared" si="48"/>
        <v>50000</v>
      </c>
      <c r="P47" s="198">
        <f t="shared" si="49"/>
        <v>50000</v>
      </c>
      <c r="Q47" s="198">
        <f t="shared" si="50"/>
        <v>0</v>
      </c>
      <c r="R47" s="199">
        <f t="shared" si="51"/>
        <v>0</v>
      </c>
    </row>
    <row r="48" spans="1:18" s="170" customFormat="1" ht="15" x14ac:dyDescent="0.25">
      <c r="A48" s="382" t="s">
        <v>445</v>
      </c>
      <c r="B48" s="383"/>
      <c r="C48" s="383"/>
      <c r="D48" s="384" t="s">
        <v>446</v>
      </c>
      <c r="E48" s="385"/>
      <c r="F48" s="385"/>
      <c r="G48" s="378">
        <f t="shared" ref="G48:N49" si="54">SUM(G49)</f>
        <v>36000</v>
      </c>
      <c r="H48" s="378">
        <f t="shared" si="54"/>
        <v>36000</v>
      </c>
      <c r="I48" s="378">
        <f t="shared" si="54"/>
        <v>0</v>
      </c>
      <c r="J48" s="378">
        <f t="shared" si="54"/>
        <v>0</v>
      </c>
      <c r="K48" s="378">
        <f t="shared" si="54"/>
        <v>0</v>
      </c>
      <c r="L48" s="378">
        <f t="shared" si="54"/>
        <v>0</v>
      </c>
      <c r="M48" s="378">
        <f t="shared" si="54"/>
        <v>0</v>
      </c>
      <c r="N48" s="378">
        <f t="shared" si="54"/>
        <v>0</v>
      </c>
      <c r="O48" s="378">
        <f t="shared" ref="O48:R48" si="55">SUM(O49)</f>
        <v>36000</v>
      </c>
      <c r="P48" s="378">
        <f t="shared" si="55"/>
        <v>36000</v>
      </c>
      <c r="Q48" s="378">
        <f t="shared" si="55"/>
        <v>0</v>
      </c>
      <c r="R48" s="378">
        <f t="shared" si="55"/>
        <v>0</v>
      </c>
    </row>
    <row r="49" spans="1:18" s="170" customFormat="1" ht="15" x14ac:dyDescent="0.25">
      <c r="A49" s="386" t="s">
        <v>447</v>
      </c>
      <c r="B49" s="387"/>
      <c r="C49" s="387"/>
      <c r="D49" s="372" t="s">
        <v>446</v>
      </c>
      <c r="E49" s="182"/>
      <c r="F49" s="182"/>
      <c r="G49" s="174">
        <f t="shared" si="54"/>
        <v>36000</v>
      </c>
      <c r="H49" s="174">
        <f t="shared" si="54"/>
        <v>36000</v>
      </c>
      <c r="I49" s="174">
        <f t="shared" si="54"/>
        <v>0</v>
      </c>
      <c r="J49" s="174">
        <f t="shared" si="54"/>
        <v>0</v>
      </c>
      <c r="K49" s="174">
        <f t="shared" si="54"/>
        <v>0</v>
      </c>
      <c r="L49" s="174">
        <f t="shared" si="54"/>
        <v>0</v>
      </c>
      <c r="M49" s="174">
        <f t="shared" si="54"/>
        <v>0</v>
      </c>
      <c r="N49" s="174">
        <f t="shared" si="54"/>
        <v>0</v>
      </c>
      <c r="O49" s="174">
        <f t="shared" ref="O49:R49" si="56">SUM(O50)</f>
        <v>36000</v>
      </c>
      <c r="P49" s="174">
        <f t="shared" si="56"/>
        <v>36000</v>
      </c>
      <c r="Q49" s="174">
        <f t="shared" si="56"/>
        <v>0</v>
      </c>
      <c r="R49" s="174">
        <f t="shared" si="56"/>
        <v>0</v>
      </c>
    </row>
    <row r="50" spans="1:18" s="170" customFormat="1" ht="30.75" thickBot="1" x14ac:dyDescent="0.3">
      <c r="A50" s="176" t="s">
        <v>449</v>
      </c>
      <c r="B50" s="388" t="s">
        <v>100</v>
      </c>
      <c r="C50" s="388" t="s">
        <v>76</v>
      </c>
      <c r="D50" s="153" t="s">
        <v>99</v>
      </c>
      <c r="E50" s="177" t="s">
        <v>452</v>
      </c>
      <c r="F50" s="177" t="s">
        <v>453</v>
      </c>
      <c r="G50" s="168">
        <f>SUM(H50)</f>
        <v>36000</v>
      </c>
      <c r="H50" s="168">
        <v>36000</v>
      </c>
      <c r="I50" s="168">
        <v>0</v>
      </c>
      <c r="J50" s="168">
        <v>0</v>
      </c>
      <c r="K50" s="168"/>
      <c r="L50" s="168"/>
      <c r="M50" s="168"/>
      <c r="N50" s="168"/>
      <c r="O50" s="168">
        <f>SUM(P50)</f>
        <v>36000</v>
      </c>
      <c r="P50" s="168">
        <f t="shared" ref="P50:R50" si="57">SUM(H50+L50)</f>
        <v>36000</v>
      </c>
      <c r="Q50" s="168">
        <f t="shared" si="57"/>
        <v>0</v>
      </c>
      <c r="R50" s="169">
        <f t="shared" si="57"/>
        <v>0</v>
      </c>
    </row>
    <row r="51" spans="1:18" s="191" customFormat="1" ht="29.25" x14ac:dyDescent="0.25">
      <c r="A51" s="375" t="s">
        <v>136</v>
      </c>
      <c r="B51" s="376"/>
      <c r="C51" s="376"/>
      <c r="D51" s="351" t="s">
        <v>42</v>
      </c>
      <c r="E51" s="377"/>
      <c r="F51" s="377"/>
      <c r="G51" s="378">
        <f t="shared" ref="G51:J51" si="58">SUM(G52)</f>
        <v>22892860</v>
      </c>
      <c r="H51" s="378">
        <f t="shared" si="58"/>
        <v>21862860</v>
      </c>
      <c r="I51" s="378">
        <f t="shared" si="58"/>
        <v>1030000</v>
      </c>
      <c r="J51" s="378">
        <f t="shared" si="58"/>
        <v>800000</v>
      </c>
      <c r="K51" s="378">
        <f t="shared" ref="K51:R51" si="59">SUM(K52)</f>
        <v>0</v>
      </c>
      <c r="L51" s="378">
        <f t="shared" si="59"/>
        <v>0</v>
      </c>
      <c r="M51" s="378">
        <f t="shared" si="59"/>
        <v>0</v>
      </c>
      <c r="N51" s="378">
        <f t="shared" si="59"/>
        <v>0</v>
      </c>
      <c r="O51" s="378">
        <f t="shared" si="59"/>
        <v>22892860</v>
      </c>
      <c r="P51" s="378">
        <f t="shared" si="59"/>
        <v>21862860</v>
      </c>
      <c r="Q51" s="378">
        <f t="shared" si="59"/>
        <v>1030000</v>
      </c>
      <c r="R51" s="379">
        <f t="shared" si="59"/>
        <v>800000</v>
      </c>
    </row>
    <row r="52" spans="1:18" s="191" customFormat="1" ht="29.25" x14ac:dyDescent="0.25">
      <c r="A52" s="370" t="s">
        <v>137</v>
      </c>
      <c r="B52" s="371"/>
      <c r="C52" s="371"/>
      <c r="D52" s="357" t="s">
        <v>42</v>
      </c>
      <c r="E52" s="373"/>
      <c r="F52" s="373"/>
      <c r="G52" s="174">
        <f t="shared" ref="G52:R52" si="60">SUM(G53:G66)</f>
        <v>22892860</v>
      </c>
      <c r="H52" s="174">
        <f t="shared" si="60"/>
        <v>21862860</v>
      </c>
      <c r="I52" s="174">
        <f t="shared" si="60"/>
        <v>1030000</v>
      </c>
      <c r="J52" s="174">
        <f t="shared" si="60"/>
        <v>800000</v>
      </c>
      <c r="K52" s="174">
        <f t="shared" si="60"/>
        <v>0</v>
      </c>
      <c r="L52" s="174">
        <f t="shared" si="60"/>
        <v>0</v>
      </c>
      <c r="M52" s="174">
        <f t="shared" si="60"/>
        <v>0</v>
      </c>
      <c r="N52" s="174">
        <f t="shared" si="60"/>
        <v>0</v>
      </c>
      <c r="O52" s="174">
        <f t="shared" si="60"/>
        <v>22892860</v>
      </c>
      <c r="P52" s="174">
        <f t="shared" si="60"/>
        <v>21862860</v>
      </c>
      <c r="Q52" s="174">
        <f t="shared" si="60"/>
        <v>1030000</v>
      </c>
      <c r="R52" s="175">
        <f t="shared" si="60"/>
        <v>800000</v>
      </c>
    </row>
    <row r="53" spans="1:18" s="170" customFormat="1" ht="30" x14ac:dyDescent="0.25">
      <c r="A53" s="171" t="s">
        <v>26</v>
      </c>
      <c r="B53" s="180" t="s">
        <v>27</v>
      </c>
      <c r="C53" s="180" t="s">
        <v>88</v>
      </c>
      <c r="D53" s="181" t="s">
        <v>28</v>
      </c>
      <c r="E53" s="166" t="s">
        <v>456</v>
      </c>
      <c r="F53" s="380" t="s">
        <v>457</v>
      </c>
      <c r="G53" s="174">
        <f t="shared" ref="G53:G57" si="61">SUM(H53+I53)</f>
        <v>12615100</v>
      </c>
      <c r="H53" s="174">
        <v>12615100</v>
      </c>
      <c r="I53" s="174"/>
      <c r="J53" s="174"/>
      <c r="K53" s="174">
        <f t="shared" ref="K53:K57" si="62">SUM(L53+M53)</f>
        <v>0</v>
      </c>
      <c r="L53" s="174"/>
      <c r="M53" s="174"/>
      <c r="N53" s="174"/>
      <c r="O53" s="174">
        <f t="shared" ref="O53:O66" si="63">SUM(G53+K53)</f>
        <v>12615100</v>
      </c>
      <c r="P53" s="174">
        <f t="shared" ref="P53:P66" si="64">SUM(H53+L53)</f>
        <v>12615100</v>
      </c>
      <c r="Q53" s="174">
        <f t="shared" ref="Q53:Q66" si="65">SUM(I53+M53)</f>
        <v>0</v>
      </c>
      <c r="R53" s="175">
        <f t="shared" ref="R53:R66" si="66">SUM(J53+N53)</f>
        <v>0</v>
      </c>
    </row>
    <row r="54" spans="1:18" s="170" customFormat="1" ht="30" x14ac:dyDescent="0.25">
      <c r="A54" s="171" t="s">
        <v>26</v>
      </c>
      <c r="B54" s="180" t="s">
        <v>27</v>
      </c>
      <c r="C54" s="180" t="s">
        <v>88</v>
      </c>
      <c r="D54" s="181" t="s">
        <v>28</v>
      </c>
      <c r="E54" s="166" t="s">
        <v>436</v>
      </c>
      <c r="F54" s="167" t="s">
        <v>437</v>
      </c>
      <c r="G54" s="174">
        <f t="shared" si="61"/>
        <v>60000</v>
      </c>
      <c r="H54" s="174">
        <v>60000</v>
      </c>
      <c r="I54" s="174"/>
      <c r="J54" s="174"/>
      <c r="K54" s="174">
        <f t="shared" si="62"/>
        <v>0</v>
      </c>
      <c r="L54" s="174"/>
      <c r="M54" s="174"/>
      <c r="N54" s="174"/>
      <c r="O54" s="174">
        <f t="shared" si="63"/>
        <v>60000</v>
      </c>
      <c r="P54" s="174">
        <f t="shared" si="64"/>
        <v>60000</v>
      </c>
      <c r="Q54" s="174">
        <f t="shared" si="65"/>
        <v>0</v>
      </c>
      <c r="R54" s="175">
        <f t="shared" si="66"/>
        <v>0</v>
      </c>
    </row>
    <row r="55" spans="1:18" s="170" customFormat="1" ht="45" x14ac:dyDescent="0.25">
      <c r="A55" s="171" t="s">
        <v>26</v>
      </c>
      <c r="B55" s="180" t="s">
        <v>27</v>
      </c>
      <c r="C55" s="180" t="s">
        <v>88</v>
      </c>
      <c r="D55" s="181" t="s">
        <v>28</v>
      </c>
      <c r="E55" s="166" t="s">
        <v>326</v>
      </c>
      <c r="F55" s="167" t="s">
        <v>327</v>
      </c>
      <c r="G55" s="174">
        <f t="shared" si="61"/>
        <v>70000</v>
      </c>
      <c r="H55" s="174">
        <v>70000</v>
      </c>
      <c r="I55" s="174"/>
      <c r="J55" s="174"/>
      <c r="K55" s="174">
        <f t="shared" si="62"/>
        <v>0</v>
      </c>
      <c r="L55" s="174"/>
      <c r="M55" s="174"/>
      <c r="N55" s="174"/>
      <c r="O55" s="174">
        <f t="shared" si="63"/>
        <v>70000</v>
      </c>
      <c r="P55" s="174">
        <f t="shared" si="64"/>
        <v>70000</v>
      </c>
      <c r="Q55" s="174">
        <f t="shared" si="65"/>
        <v>0</v>
      </c>
      <c r="R55" s="175">
        <f t="shared" si="66"/>
        <v>0</v>
      </c>
    </row>
    <row r="56" spans="1:18" s="170" customFormat="1" ht="90" x14ac:dyDescent="0.25">
      <c r="A56" s="131" t="s">
        <v>374</v>
      </c>
      <c r="B56" s="132" t="s">
        <v>375</v>
      </c>
      <c r="C56" s="152" t="s">
        <v>131</v>
      </c>
      <c r="D56" s="130" t="s">
        <v>376</v>
      </c>
      <c r="E56" s="389" t="s">
        <v>380</v>
      </c>
      <c r="F56" s="167" t="s">
        <v>381</v>
      </c>
      <c r="G56" s="174">
        <f t="shared" si="61"/>
        <v>528560</v>
      </c>
      <c r="H56" s="174">
        <v>528560</v>
      </c>
      <c r="I56" s="174"/>
      <c r="J56" s="174"/>
      <c r="K56" s="174">
        <f t="shared" si="62"/>
        <v>0</v>
      </c>
      <c r="L56" s="174"/>
      <c r="M56" s="174"/>
      <c r="N56" s="174"/>
      <c r="O56" s="174">
        <f t="shared" si="63"/>
        <v>528560</v>
      </c>
      <c r="P56" s="174">
        <f t="shared" si="64"/>
        <v>528560</v>
      </c>
      <c r="Q56" s="174">
        <f t="shared" si="65"/>
        <v>0</v>
      </c>
      <c r="R56" s="175">
        <f t="shared" si="66"/>
        <v>0</v>
      </c>
    </row>
    <row r="57" spans="1:18" s="170" customFormat="1" ht="45" x14ac:dyDescent="0.25">
      <c r="A57" s="171" t="s">
        <v>167</v>
      </c>
      <c r="B57" s="172" t="s">
        <v>166</v>
      </c>
      <c r="C57" s="172" t="s">
        <v>89</v>
      </c>
      <c r="D57" s="183" t="s">
        <v>168</v>
      </c>
      <c r="E57" s="166" t="s">
        <v>456</v>
      </c>
      <c r="F57" s="380" t="s">
        <v>457</v>
      </c>
      <c r="G57" s="174">
        <f t="shared" si="61"/>
        <v>8582000</v>
      </c>
      <c r="H57" s="174">
        <v>8582000</v>
      </c>
      <c r="I57" s="174"/>
      <c r="J57" s="174"/>
      <c r="K57" s="174">
        <f t="shared" si="62"/>
        <v>0</v>
      </c>
      <c r="L57" s="174"/>
      <c r="M57" s="174"/>
      <c r="N57" s="174"/>
      <c r="O57" s="174">
        <f>SUM(G57+K57)</f>
        <v>8582000</v>
      </c>
      <c r="P57" s="174">
        <f t="shared" si="64"/>
        <v>8582000</v>
      </c>
      <c r="Q57" s="174">
        <f t="shared" si="65"/>
        <v>0</v>
      </c>
      <c r="R57" s="175">
        <f t="shared" si="66"/>
        <v>0</v>
      </c>
    </row>
    <row r="58" spans="1:18" s="170" customFormat="1" ht="75" hidden="1" x14ac:dyDescent="0.25">
      <c r="A58" s="131" t="s">
        <v>316</v>
      </c>
      <c r="B58" s="132" t="s">
        <v>317</v>
      </c>
      <c r="C58" s="203" t="s">
        <v>88</v>
      </c>
      <c r="D58" s="129" t="s">
        <v>318</v>
      </c>
      <c r="E58" s="166" t="s">
        <v>378</v>
      </c>
      <c r="F58" s="204" t="s">
        <v>379</v>
      </c>
      <c r="G58" s="174">
        <f t="shared" ref="G58:G66" si="67">SUM(H58+I58)</f>
        <v>0</v>
      </c>
      <c r="H58" s="174"/>
      <c r="I58" s="174"/>
      <c r="J58" s="174"/>
      <c r="K58" s="174">
        <f t="shared" ref="K58:K66" si="68">SUM(L58+M58)</f>
        <v>0</v>
      </c>
      <c r="L58" s="174"/>
      <c r="M58" s="174"/>
      <c r="N58" s="174"/>
      <c r="O58" s="174">
        <f t="shared" si="63"/>
        <v>0</v>
      </c>
      <c r="P58" s="174">
        <f t="shared" si="64"/>
        <v>0</v>
      </c>
      <c r="Q58" s="174">
        <f t="shared" si="65"/>
        <v>0</v>
      </c>
      <c r="R58" s="175">
        <f t="shared" si="66"/>
        <v>0</v>
      </c>
    </row>
    <row r="59" spans="1:18" s="170" customFormat="1" ht="39" hidden="1" x14ac:dyDescent="0.25">
      <c r="A59" s="131" t="s">
        <v>316</v>
      </c>
      <c r="B59" s="132" t="s">
        <v>317</v>
      </c>
      <c r="C59" s="203" t="s">
        <v>88</v>
      </c>
      <c r="D59" s="129" t="s">
        <v>318</v>
      </c>
      <c r="E59" s="166" t="s">
        <v>432</v>
      </c>
      <c r="F59" s="204" t="s">
        <v>433</v>
      </c>
      <c r="G59" s="174">
        <f t="shared" si="67"/>
        <v>0</v>
      </c>
      <c r="H59" s="174"/>
      <c r="I59" s="174"/>
      <c r="J59" s="174"/>
      <c r="K59" s="174">
        <f t="shared" si="68"/>
        <v>0</v>
      </c>
      <c r="L59" s="174"/>
      <c r="M59" s="174"/>
      <c r="N59" s="174"/>
      <c r="O59" s="174">
        <f t="shared" ref="O59" si="69">SUM(G59+K59)</f>
        <v>0</v>
      </c>
      <c r="P59" s="174">
        <f t="shared" ref="P59" si="70">SUM(H59+L59)</f>
        <v>0</v>
      </c>
      <c r="Q59" s="174">
        <f t="shared" ref="Q59" si="71">SUM(I59+M59)</f>
        <v>0</v>
      </c>
      <c r="R59" s="175">
        <f t="shared" ref="R59" si="72">SUM(J59+N59)</f>
        <v>0</v>
      </c>
    </row>
    <row r="60" spans="1:18" s="170" customFormat="1" ht="30" x14ac:dyDescent="0.25">
      <c r="A60" s="131" t="s">
        <v>399</v>
      </c>
      <c r="B60" s="132" t="s">
        <v>401</v>
      </c>
      <c r="C60" s="203" t="s">
        <v>400</v>
      </c>
      <c r="D60" s="129" t="s">
        <v>402</v>
      </c>
      <c r="E60" s="166" t="s">
        <v>456</v>
      </c>
      <c r="F60" s="380" t="s">
        <v>457</v>
      </c>
      <c r="G60" s="174">
        <f t="shared" si="67"/>
        <v>150000</v>
      </c>
      <c r="H60" s="174"/>
      <c r="I60" s="174">
        <v>150000</v>
      </c>
      <c r="J60" s="174"/>
      <c r="K60" s="174">
        <f t="shared" si="68"/>
        <v>0</v>
      </c>
      <c r="L60" s="174"/>
      <c r="M60" s="174"/>
      <c r="N60" s="174"/>
      <c r="O60" s="174">
        <f t="shared" ref="O60" si="73">SUM(G60+K60)</f>
        <v>150000</v>
      </c>
      <c r="P60" s="174">
        <f t="shared" ref="P60" si="74">SUM(H60+L60)</f>
        <v>0</v>
      </c>
      <c r="Q60" s="174">
        <f t="shared" ref="Q60" si="75">SUM(I60+M60)</f>
        <v>150000</v>
      </c>
      <c r="R60" s="175">
        <f t="shared" ref="R60" si="76">SUM(J60+N60)</f>
        <v>0</v>
      </c>
    </row>
    <row r="61" spans="1:18" s="170" customFormat="1" ht="29.25" customHeight="1" x14ac:dyDescent="0.25">
      <c r="A61" s="171" t="s">
        <v>29</v>
      </c>
      <c r="B61" s="172" t="s">
        <v>30</v>
      </c>
      <c r="C61" s="172" t="s">
        <v>90</v>
      </c>
      <c r="D61" s="182" t="s">
        <v>72</v>
      </c>
      <c r="E61" s="166" t="s">
        <v>456</v>
      </c>
      <c r="F61" s="380" t="s">
        <v>457</v>
      </c>
      <c r="G61" s="174">
        <f t="shared" si="67"/>
        <v>80000</v>
      </c>
      <c r="H61" s="174"/>
      <c r="I61" s="174">
        <v>80000</v>
      </c>
      <c r="J61" s="174"/>
      <c r="K61" s="174">
        <f t="shared" si="68"/>
        <v>0</v>
      </c>
      <c r="L61" s="174"/>
      <c r="M61" s="174"/>
      <c r="N61" s="174"/>
      <c r="O61" s="174">
        <f t="shared" si="63"/>
        <v>80000</v>
      </c>
      <c r="P61" s="174">
        <f t="shared" si="64"/>
        <v>0</v>
      </c>
      <c r="Q61" s="174">
        <f t="shared" si="65"/>
        <v>80000</v>
      </c>
      <c r="R61" s="175">
        <f t="shared" si="66"/>
        <v>0</v>
      </c>
    </row>
    <row r="62" spans="1:18" s="170" customFormat="1" ht="45" x14ac:dyDescent="0.25">
      <c r="A62" s="390" t="s">
        <v>393</v>
      </c>
      <c r="B62" s="152" t="s">
        <v>394</v>
      </c>
      <c r="C62" s="152" t="s">
        <v>62</v>
      </c>
      <c r="D62" s="391" t="s">
        <v>395</v>
      </c>
      <c r="E62" s="166" t="s">
        <v>467</v>
      </c>
      <c r="F62" s="380" t="s">
        <v>457</v>
      </c>
      <c r="G62" s="174">
        <f t="shared" si="67"/>
        <v>800000</v>
      </c>
      <c r="H62" s="174"/>
      <c r="I62" s="174">
        <v>800000</v>
      </c>
      <c r="J62" s="174">
        <v>800000</v>
      </c>
      <c r="K62" s="174">
        <f t="shared" si="68"/>
        <v>0</v>
      </c>
      <c r="L62" s="174"/>
      <c r="M62" s="174"/>
      <c r="N62" s="174"/>
      <c r="O62" s="174">
        <f t="shared" si="63"/>
        <v>800000</v>
      </c>
      <c r="P62" s="174">
        <f t="shared" si="64"/>
        <v>0</v>
      </c>
      <c r="Q62" s="174">
        <f t="shared" si="65"/>
        <v>800000</v>
      </c>
      <c r="R62" s="175">
        <f t="shared" si="66"/>
        <v>800000</v>
      </c>
    </row>
    <row r="63" spans="1:18" s="170" customFormat="1" ht="60" hidden="1" x14ac:dyDescent="0.25">
      <c r="A63" s="171" t="s">
        <v>33</v>
      </c>
      <c r="B63" s="172" t="s">
        <v>34</v>
      </c>
      <c r="C63" s="172" t="s">
        <v>87</v>
      </c>
      <c r="D63" s="185" t="s">
        <v>43</v>
      </c>
      <c r="E63" s="166" t="s">
        <v>377</v>
      </c>
      <c r="F63" s="187" t="s">
        <v>382</v>
      </c>
      <c r="G63" s="174">
        <f t="shared" si="67"/>
        <v>0</v>
      </c>
      <c r="H63" s="174"/>
      <c r="I63" s="174"/>
      <c r="J63" s="174"/>
      <c r="K63" s="174">
        <f t="shared" ref="K63" si="77">SUM(L63+M63)</f>
        <v>0</v>
      </c>
      <c r="L63" s="174"/>
      <c r="M63" s="174"/>
      <c r="N63" s="174"/>
      <c r="O63" s="174">
        <f t="shared" si="63"/>
        <v>0</v>
      </c>
      <c r="P63" s="174">
        <f t="shared" si="64"/>
        <v>0</v>
      </c>
      <c r="Q63" s="174">
        <f t="shared" si="65"/>
        <v>0</v>
      </c>
      <c r="R63" s="175">
        <f t="shared" si="66"/>
        <v>0</v>
      </c>
    </row>
    <row r="64" spans="1:18" s="170" customFormat="1" ht="45" hidden="1" x14ac:dyDescent="0.25">
      <c r="A64" s="361" t="s">
        <v>373</v>
      </c>
      <c r="B64" s="152" t="s">
        <v>31</v>
      </c>
      <c r="C64" s="152" t="s">
        <v>131</v>
      </c>
      <c r="D64" s="205" t="s">
        <v>169</v>
      </c>
      <c r="E64" s="166" t="s">
        <v>368</v>
      </c>
      <c r="F64" s="204" t="s">
        <v>369</v>
      </c>
      <c r="G64" s="174">
        <f t="shared" si="67"/>
        <v>0</v>
      </c>
      <c r="H64" s="174"/>
      <c r="I64" s="174"/>
      <c r="J64" s="174"/>
      <c r="K64" s="174">
        <f t="shared" si="68"/>
        <v>0</v>
      </c>
      <c r="L64" s="174"/>
      <c r="M64" s="174"/>
      <c r="N64" s="174"/>
      <c r="O64" s="174">
        <f t="shared" si="63"/>
        <v>0</v>
      </c>
      <c r="P64" s="174">
        <f t="shared" si="64"/>
        <v>0</v>
      </c>
      <c r="Q64" s="174">
        <f t="shared" si="65"/>
        <v>0</v>
      </c>
      <c r="R64" s="175">
        <f t="shared" si="66"/>
        <v>0</v>
      </c>
    </row>
    <row r="65" spans="1:18" s="170" customFormat="1" ht="45.75" thickBot="1" x14ac:dyDescent="0.3">
      <c r="A65" s="184" t="s">
        <v>175</v>
      </c>
      <c r="B65" s="180" t="s">
        <v>94</v>
      </c>
      <c r="C65" s="180" t="s">
        <v>77</v>
      </c>
      <c r="D65" s="181" t="s">
        <v>170</v>
      </c>
      <c r="E65" s="182" t="s">
        <v>429</v>
      </c>
      <c r="F65" s="182" t="s">
        <v>428</v>
      </c>
      <c r="G65" s="174">
        <f t="shared" si="67"/>
        <v>7200</v>
      </c>
      <c r="H65" s="174">
        <v>7200</v>
      </c>
      <c r="I65" s="174"/>
      <c r="J65" s="174"/>
      <c r="K65" s="174">
        <f t="shared" si="68"/>
        <v>0</v>
      </c>
      <c r="L65" s="174"/>
      <c r="M65" s="174"/>
      <c r="N65" s="174"/>
      <c r="O65" s="174">
        <f t="shared" si="63"/>
        <v>7200</v>
      </c>
      <c r="P65" s="174">
        <f t="shared" si="64"/>
        <v>7200</v>
      </c>
      <c r="Q65" s="174">
        <f t="shared" si="65"/>
        <v>0</v>
      </c>
      <c r="R65" s="175">
        <f t="shared" si="66"/>
        <v>0</v>
      </c>
    </row>
    <row r="66" spans="1:18" s="170" customFormat="1" ht="45.75" hidden="1" thickBot="1" x14ac:dyDescent="0.3">
      <c r="A66" s="266" t="s">
        <v>176</v>
      </c>
      <c r="B66" s="267" t="s">
        <v>162</v>
      </c>
      <c r="C66" s="269">
        <v>1090</v>
      </c>
      <c r="D66" s="270" t="s">
        <v>163</v>
      </c>
      <c r="E66" s="258" t="s">
        <v>429</v>
      </c>
      <c r="F66" s="258" t="s">
        <v>428</v>
      </c>
      <c r="G66" s="198">
        <f t="shared" si="67"/>
        <v>0</v>
      </c>
      <c r="H66" s="198"/>
      <c r="I66" s="198"/>
      <c r="J66" s="198"/>
      <c r="K66" s="198">
        <f t="shared" si="68"/>
        <v>0</v>
      </c>
      <c r="L66" s="198"/>
      <c r="M66" s="198"/>
      <c r="N66" s="198"/>
      <c r="O66" s="198">
        <f t="shared" si="63"/>
        <v>0</v>
      </c>
      <c r="P66" s="198">
        <f t="shared" si="64"/>
        <v>0</v>
      </c>
      <c r="Q66" s="198">
        <f t="shared" si="65"/>
        <v>0</v>
      </c>
      <c r="R66" s="199">
        <f t="shared" si="66"/>
        <v>0</v>
      </c>
    </row>
    <row r="67" spans="1:18" s="191" customFormat="1" ht="15" x14ac:dyDescent="0.25">
      <c r="A67" s="375" t="s">
        <v>101</v>
      </c>
      <c r="B67" s="376"/>
      <c r="C67" s="376"/>
      <c r="D67" s="351" t="s">
        <v>44</v>
      </c>
      <c r="E67" s="377"/>
      <c r="F67" s="377"/>
      <c r="G67" s="378">
        <f t="shared" ref="G67:J67" si="78">SUM(G68)</f>
        <v>120000</v>
      </c>
      <c r="H67" s="378">
        <f t="shared" si="78"/>
        <v>70000</v>
      </c>
      <c r="I67" s="378">
        <f t="shared" si="78"/>
        <v>50000</v>
      </c>
      <c r="J67" s="378">
        <f t="shared" si="78"/>
        <v>50000</v>
      </c>
      <c r="K67" s="378">
        <f t="shared" ref="K67:R67" si="79">SUM(K68)</f>
        <v>0</v>
      </c>
      <c r="L67" s="378">
        <f t="shared" si="79"/>
        <v>0</v>
      </c>
      <c r="M67" s="378">
        <f t="shared" si="79"/>
        <v>0</v>
      </c>
      <c r="N67" s="378">
        <f t="shared" si="79"/>
        <v>0</v>
      </c>
      <c r="O67" s="378">
        <f t="shared" si="79"/>
        <v>120000</v>
      </c>
      <c r="P67" s="378">
        <f t="shared" si="79"/>
        <v>70000</v>
      </c>
      <c r="Q67" s="378">
        <f t="shared" si="79"/>
        <v>50000</v>
      </c>
      <c r="R67" s="379">
        <f t="shared" si="79"/>
        <v>50000</v>
      </c>
    </row>
    <row r="68" spans="1:18" s="191" customFormat="1" ht="15" x14ac:dyDescent="0.25">
      <c r="A68" s="370" t="s">
        <v>103</v>
      </c>
      <c r="B68" s="371"/>
      <c r="C68" s="371"/>
      <c r="D68" s="357" t="s">
        <v>44</v>
      </c>
      <c r="E68" s="373"/>
      <c r="F68" s="373"/>
      <c r="G68" s="174">
        <f>SUM(G69:G70)</f>
        <v>120000</v>
      </c>
      <c r="H68" s="174">
        <f>SUM(H69:H70)</f>
        <v>70000</v>
      </c>
      <c r="I68" s="174">
        <f t="shared" ref="I68:R68" si="80">SUM(I69:I70)</f>
        <v>50000</v>
      </c>
      <c r="J68" s="174">
        <f t="shared" si="80"/>
        <v>50000</v>
      </c>
      <c r="K68" s="174">
        <f t="shared" si="80"/>
        <v>0</v>
      </c>
      <c r="L68" s="174">
        <f t="shared" si="80"/>
        <v>0</v>
      </c>
      <c r="M68" s="174">
        <f t="shared" si="80"/>
        <v>0</v>
      </c>
      <c r="N68" s="174">
        <f t="shared" si="80"/>
        <v>0</v>
      </c>
      <c r="O68" s="174">
        <f t="shared" si="80"/>
        <v>120000</v>
      </c>
      <c r="P68" s="174">
        <f t="shared" si="80"/>
        <v>70000</v>
      </c>
      <c r="Q68" s="174">
        <f t="shared" si="80"/>
        <v>50000</v>
      </c>
      <c r="R68" s="174">
        <f t="shared" si="80"/>
        <v>50000</v>
      </c>
    </row>
    <row r="69" spans="1:18" s="191" customFormat="1" ht="30" x14ac:dyDescent="0.25">
      <c r="A69" s="131" t="s">
        <v>234</v>
      </c>
      <c r="B69" s="132" t="s">
        <v>235</v>
      </c>
      <c r="C69" s="152" t="s">
        <v>91</v>
      </c>
      <c r="D69" s="302" t="s">
        <v>236</v>
      </c>
      <c r="E69" s="166" t="s">
        <v>456</v>
      </c>
      <c r="F69" s="380" t="s">
        <v>457</v>
      </c>
      <c r="G69" s="198">
        <v>50000</v>
      </c>
      <c r="H69" s="198"/>
      <c r="I69" s="198">
        <v>50000</v>
      </c>
      <c r="J69" s="198">
        <v>50000</v>
      </c>
      <c r="K69" s="198"/>
      <c r="L69" s="198"/>
      <c r="M69" s="198"/>
      <c r="N69" s="198"/>
      <c r="O69" s="198">
        <f t="shared" ref="O69" si="81">SUM(G69+K69)</f>
        <v>50000</v>
      </c>
      <c r="P69" s="198">
        <f t="shared" ref="P69" si="82">SUM(H69+L69)</f>
        <v>0</v>
      </c>
      <c r="Q69" s="198">
        <f t="shared" ref="Q69" si="83">SUM(I69+M69)</f>
        <v>50000</v>
      </c>
      <c r="R69" s="199">
        <f t="shared" ref="R69" si="84">SUM(J69+N69)</f>
        <v>50000</v>
      </c>
    </row>
    <row r="70" spans="1:18" s="170" customFormat="1" ht="45.75" thickBot="1" x14ac:dyDescent="0.3">
      <c r="A70" s="271">
        <v>1014082</v>
      </c>
      <c r="B70" s="196">
        <v>4082</v>
      </c>
      <c r="C70" s="195" t="s">
        <v>93</v>
      </c>
      <c r="D70" s="270" t="s">
        <v>165</v>
      </c>
      <c r="E70" s="258" t="s">
        <v>429</v>
      </c>
      <c r="F70" s="258" t="s">
        <v>428</v>
      </c>
      <c r="G70" s="198">
        <f t="shared" ref="G70" si="85">SUM(H70+I70)</f>
        <v>70000</v>
      </c>
      <c r="H70" s="198">
        <v>70000</v>
      </c>
      <c r="I70" s="198"/>
      <c r="J70" s="198"/>
      <c r="K70" s="198">
        <f t="shared" ref="K70" si="86">SUM(L70+M70)</f>
        <v>0</v>
      </c>
      <c r="L70" s="198"/>
      <c r="M70" s="198"/>
      <c r="N70" s="198"/>
      <c r="O70" s="198">
        <f t="shared" ref="O70" si="87">SUM(G70+K70)</f>
        <v>70000</v>
      </c>
      <c r="P70" s="198">
        <f t="shared" ref="P70" si="88">SUM(H70+L70)</f>
        <v>70000</v>
      </c>
      <c r="Q70" s="198">
        <f t="shared" ref="Q70" si="89">SUM(I70+M70)</f>
        <v>0</v>
      </c>
      <c r="R70" s="199">
        <f t="shared" ref="R70" si="90">SUM(J70+N70)</f>
        <v>0</v>
      </c>
    </row>
    <row r="71" spans="1:18" s="191" customFormat="1" ht="29.25" x14ac:dyDescent="0.25">
      <c r="A71" s="375" t="s">
        <v>140</v>
      </c>
      <c r="B71" s="376"/>
      <c r="C71" s="376"/>
      <c r="D71" s="351" t="s">
        <v>46</v>
      </c>
      <c r="E71" s="377"/>
      <c r="F71" s="377"/>
      <c r="G71" s="378">
        <f t="shared" ref="G71:J71" si="91">SUM(G72)</f>
        <v>57000</v>
      </c>
      <c r="H71" s="378">
        <f t="shared" si="91"/>
        <v>57000</v>
      </c>
      <c r="I71" s="378">
        <f t="shared" si="91"/>
        <v>0</v>
      </c>
      <c r="J71" s="378">
        <f t="shared" si="91"/>
        <v>0</v>
      </c>
      <c r="K71" s="378">
        <f t="shared" ref="K71:R71" si="92">SUM(K72)</f>
        <v>0</v>
      </c>
      <c r="L71" s="378">
        <f t="shared" si="92"/>
        <v>0</v>
      </c>
      <c r="M71" s="378">
        <f t="shared" si="92"/>
        <v>0</v>
      </c>
      <c r="N71" s="378">
        <f t="shared" si="92"/>
        <v>0</v>
      </c>
      <c r="O71" s="378">
        <f t="shared" si="92"/>
        <v>57000</v>
      </c>
      <c r="P71" s="378">
        <f t="shared" si="92"/>
        <v>57000</v>
      </c>
      <c r="Q71" s="378">
        <f t="shared" si="92"/>
        <v>0</v>
      </c>
      <c r="R71" s="378">
        <f t="shared" si="92"/>
        <v>0</v>
      </c>
    </row>
    <row r="72" spans="1:18" s="191" customFormat="1" ht="29.25" x14ac:dyDescent="0.25">
      <c r="A72" s="370" t="s">
        <v>141</v>
      </c>
      <c r="B72" s="371"/>
      <c r="C72" s="371"/>
      <c r="D72" s="357" t="s">
        <v>46</v>
      </c>
      <c r="E72" s="373"/>
      <c r="F72" s="373"/>
      <c r="G72" s="174">
        <f t="shared" ref="G72:J72" si="93">SUM(G73:G74)</f>
        <v>57000</v>
      </c>
      <c r="H72" s="174">
        <f t="shared" si="93"/>
        <v>57000</v>
      </c>
      <c r="I72" s="174">
        <f t="shared" si="93"/>
        <v>0</v>
      </c>
      <c r="J72" s="174">
        <f t="shared" si="93"/>
        <v>0</v>
      </c>
      <c r="K72" s="174">
        <f>SUM(K73:K74)</f>
        <v>0</v>
      </c>
      <c r="L72" s="174">
        <f t="shared" ref="L72:R72" si="94">SUM(L73:L74)</f>
        <v>0</v>
      </c>
      <c r="M72" s="174">
        <f t="shared" si="94"/>
        <v>0</v>
      </c>
      <c r="N72" s="174">
        <f t="shared" si="94"/>
        <v>0</v>
      </c>
      <c r="O72" s="174">
        <f t="shared" si="94"/>
        <v>57000</v>
      </c>
      <c r="P72" s="174">
        <f t="shared" si="94"/>
        <v>57000</v>
      </c>
      <c r="Q72" s="174">
        <f t="shared" si="94"/>
        <v>0</v>
      </c>
      <c r="R72" s="174">
        <f t="shared" si="94"/>
        <v>0</v>
      </c>
    </row>
    <row r="73" spans="1:18" s="170" customFormat="1" ht="45.6" customHeight="1" x14ac:dyDescent="0.25">
      <c r="A73" s="184" t="s">
        <v>177</v>
      </c>
      <c r="B73" s="180" t="s">
        <v>94</v>
      </c>
      <c r="C73" s="180" t="s">
        <v>77</v>
      </c>
      <c r="D73" s="181" t="s">
        <v>170</v>
      </c>
      <c r="E73" s="182" t="s">
        <v>429</v>
      </c>
      <c r="F73" s="182" t="s">
        <v>428</v>
      </c>
      <c r="G73" s="174">
        <f t="shared" ref="G73:G74" si="95">SUM(H73+I73)</f>
        <v>40000</v>
      </c>
      <c r="H73" s="174">
        <v>40000</v>
      </c>
      <c r="I73" s="174"/>
      <c r="J73" s="174"/>
      <c r="K73" s="174">
        <f t="shared" ref="K73" si="96">SUM(L73+M73)</f>
        <v>0</v>
      </c>
      <c r="L73" s="174"/>
      <c r="M73" s="174"/>
      <c r="N73" s="174"/>
      <c r="O73" s="174">
        <f>SUM(G73+K73)</f>
        <v>40000</v>
      </c>
      <c r="P73" s="174">
        <f t="shared" ref="P73" si="97">SUM(H73+L73)</f>
        <v>40000</v>
      </c>
      <c r="Q73" s="174">
        <f t="shared" ref="Q73" si="98">SUM(I73+M73)</f>
        <v>0</v>
      </c>
      <c r="R73" s="175">
        <f t="shared" ref="R73" si="99">SUM(J73+N73)</f>
        <v>0</v>
      </c>
    </row>
    <row r="74" spans="1:18" s="170" customFormat="1" ht="30.75" thickBot="1" x14ac:dyDescent="0.3">
      <c r="A74" s="266" t="s">
        <v>36</v>
      </c>
      <c r="B74" s="267" t="s">
        <v>37</v>
      </c>
      <c r="C74" s="392" t="s">
        <v>95</v>
      </c>
      <c r="D74" s="325" t="s">
        <v>38</v>
      </c>
      <c r="E74" s="166" t="s">
        <v>456</v>
      </c>
      <c r="F74" s="380" t="s">
        <v>457</v>
      </c>
      <c r="G74" s="198">
        <f t="shared" si="95"/>
        <v>17000</v>
      </c>
      <c r="H74" s="198">
        <v>17000</v>
      </c>
      <c r="I74" s="198">
        <v>0</v>
      </c>
      <c r="J74" s="198">
        <v>0</v>
      </c>
      <c r="K74" s="198">
        <f t="shared" ref="K74" si="100">SUM(L74+M74)</f>
        <v>0</v>
      </c>
      <c r="L74" s="198"/>
      <c r="M74" s="198"/>
      <c r="N74" s="198"/>
      <c r="O74" s="198">
        <f>SUM(G74+K74)</f>
        <v>17000</v>
      </c>
      <c r="P74" s="198">
        <f t="shared" ref="P74:R74" si="101">SUM(H74+L74)</f>
        <v>17000</v>
      </c>
      <c r="Q74" s="198">
        <f t="shared" si="101"/>
        <v>0</v>
      </c>
      <c r="R74" s="199">
        <f t="shared" si="101"/>
        <v>0</v>
      </c>
    </row>
    <row r="75" spans="1:18" s="170" customFormat="1" ht="15" x14ac:dyDescent="0.25">
      <c r="A75" s="375" t="s">
        <v>138</v>
      </c>
      <c r="B75" s="376"/>
      <c r="C75" s="376"/>
      <c r="D75" s="351" t="s">
        <v>45</v>
      </c>
      <c r="E75" s="385"/>
      <c r="F75" s="393"/>
      <c r="G75" s="378">
        <f t="shared" ref="G75:J75" si="102">SUM(G76)</f>
        <v>105970</v>
      </c>
      <c r="H75" s="378">
        <f t="shared" si="102"/>
        <v>105970</v>
      </c>
      <c r="I75" s="378">
        <f t="shared" si="102"/>
        <v>0</v>
      </c>
      <c r="J75" s="378">
        <f t="shared" si="102"/>
        <v>0</v>
      </c>
      <c r="K75" s="378">
        <f t="shared" ref="K75:R75" si="103">SUM(K76)</f>
        <v>0</v>
      </c>
      <c r="L75" s="378">
        <f t="shared" si="103"/>
        <v>0</v>
      </c>
      <c r="M75" s="378">
        <f t="shared" si="103"/>
        <v>0</v>
      </c>
      <c r="N75" s="378">
        <f t="shared" si="103"/>
        <v>0</v>
      </c>
      <c r="O75" s="378">
        <f t="shared" si="103"/>
        <v>105970</v>
      </c>
      <c r="P75" s="378">
        <f t="shared" si="103"/>
        <v>105970</v>
      </c>
      <c r="Q75" s="378">
        <f t="shared" si="103"/>
        <v>0</v>
      </c>
      <c r="R75" s="378">
        <f t="shared" si="103"/>
        <v>0</v>
      </c>
    </row>
    <row r="76" spans="1:18" s="170" customFormat="1" ht="15" x14ac:dyDescent="0.25">
      <c r="A76" s="370" t="s">
        <v>139</v>
      </c>
      <c r="B76" s="371"/>
      <c r="C76" s="371"/>
      <c r="D76" s="357" t="s">
        <v>45</v>
      </c>
      <c r="E76" s="182"/>
      <c r="F76" s="394"/>
      <c r="G76" s="174">
        <f t="shared" ref="G76:J76" si="104">SUM(G77:G78)</f>
        <v>105970</v>
      </c>
      <c r="H76" s="174">
        <f t="shared" si="104"/>
        <v>105970</v>
      </c>
      <c r="I76" s="174">
        <f t="shared" si="104"/>
        <v>0</v>
      </c>
      <c r="J76" s="174">
        <f t="shared" si="104"/>
        <v>0</v>
      </c>
      <c r="K76" s="174">
        <f>SUM(K77:K78)</f>
        <v>0</v>
      </c>
      <c r="L76" s="174">
        <f t="shared" ref="L76:R76" si="105">SUM(L77:L78)</f>
        <v>0</v>
      </c>
      <c r="M76" s="174">
        <f t="shared" si="105"/>
        <v>0</v>
      </c>
      <c r="N76" s="174">
        <f t="shared" si="105"/>
        <v>0</v>
      </c>
      <c r="O76" s="174">
        <f t="shared" si="105"/>
        <v>105970</v>
      </c>
      <c r="P76" s="174">
        <f t="shared" si="105"/>
        <v>105970</v>
      </c>
      <c r="Q76" s="174">
        <f t="shared" si="105"/>
        <v>0</v>
      </c>
      <c r="R76" s="174">
        <f t="shared" si="105"/>
        <v>0</v>
      </c>
    </row>
    <row r="77" spans="1:18" s="170" customFormat="1" ht="30.75" thickBot="1" x14ac:dyDescent="0.3">
      <c r="A77" s="390" t="s">
        <v>403</v>
      </c>
      <c r="B77" s="112" t="s">
        <v>404</v>
      </c>
      <c r="C77" s="112" t="s">
        <v>94</v>
      </c>
      <c r="D77" s="130" t="s">
        <v>405</v>
      </c>
      <c r="E77" s="166" t="s">
        <v>456</v>
      </c>
      <c r="F77" s="380" t="s">
        <v>457</v>
      </c>
      <c r="G77" s="174">
        <f>SUM(H77)</f>
        <v>105970</v>
      </c>
      <c r="H77" s="174">
        <v>105970</v>
      </c>
      <c r="I77" s="174"/>
      <c r="J77" s="174"/>
      <c r="K77" s="174"/>
      <c r="L77" s="174"/>
      <c r="M77" s="198"/>
      <c r="N77" s="198"/>
      <c r="O77" s="198">
        <f>SUM(G77+K77)</f>
        <v>105970</v>
      </c>
      <c r="P77" s="198">
        <f t="shared" ref="P77" si="106">SUM(H77+L77)</f>
        <v>105970</v>
      </c>
      <c r="Q77" s="198">
        <f t="shared" ref="Q77" si="107">SUM(I77+M77)</f>
        <v>0</v>
      </c>
      <c r="R77" s="199">
        <f t="shared" ref="R77" si="108">SUM(J77+N77)</f>
        <v>0</v>
      </c>
    </row>
    <row r="78" spans="1:18" s="170" customFormat="1" ht="39.75" hidden="1" thickBot="1" x14ac:dyDescent="0.3">
      <c r="A78" s="395" t="s">
        <v>392</v>
      </c>
      <c r="B78" s="392" t="s">
        <v>390</v>
      </c>
      <c r="C78" s="392" t="s">
        <v>94</v>
      </c>
      <c r="D78" s="396" t="s">
        <v>391</v>
      </c>
      <c r="E78" s="197" t="s">
        <v>377</v>
      </c>
      <c r="F78" s="397" t="s">
        <v>382</v>
      </c>
      <c r="G78" s="198">
        <f t="shared" ref="G78" si="109">SUM(H78+I78)</f>
        <v>0</v>
      </c>
      <c r="H78" s="198"/>
      <c r="I78" s="198"/>
      <c r="J78" s="198"/>
      <c r="K78" s="198">
        <f t="shared" ref="K78" si="110">SUM(L78+M78)</f>
        <v>0</v>
      </c>
      <c r="L78" s="198"/>
      <c r="M78" s="198"/>
      <c r="N78" s="198"/>
      <c r="O78" s="198">
        <f t="shared" ref="O78" si="111">SUM(G78+K78)</f>
        <v>0</v>
      </c>
      <c r="P78" s="198">
        <f t="shared" ref="P78" si="112">SUM(H78+L78)</f>
        <v>0</v>
      </c>
      <c r="Q78" s="198">
        <f t="shared" ref="Q78" si="113">SUM(I78+M78)</f>
        <v>0</v>
      </c>
      <c r="R78" s="199">
        <f t="shared" ref="R78" si="114">SUM(J78+N78)</f>
        <v>0</v>
      </c>
    </row>
    <row r="79" spans="1:18" s="191" customFormat="1" ht="15.75" thickBot="1" x14ac:dyDescent="0.3">
      <c r="A79" s="398" t="s">
        <v>210</v>
      </c>
      <c r="B79" s="399" t="s">
        <v>210</v>
      </c>
      <c r="C79" s="399" t="s">
        <v>210</v>
      </c>
      <c r="D79" s="400" t="s">
        <v>216</v>
      </c>
      <c r="E79" s="401" t="s">
        <v>210</v>
      </c>
      <c r="F79" s="402" t="s">
        <v>210</v>
      </c>
      <c r="G79" s="257">
        <f t="shared" ref="G79:R79" si="115">SUM(G75+G71+G67+G51+G34+G25+G12+G30+G48)</f>
        <v>47983612</v>
      </c>
      <c r="H79" s="257">
        <f t="shared" si="115"/>
        <v>46903612</v>
      </c>
      <c r="I79" s="257">
        <f t="shared" si="115"/>
        <v>1080000</v>
      </c>
      <c r="J79" s="257">
        <f t="shared" si="115"/>
        <v>850000</v>
      </c>
      <c r="K79" s="257">
        <f t="shared" si="115"/>
        <v>0</v>
      </c>
      <c r="L79" s="257">
        <f t="shared" si="115"/>
        <v>0</v>
      </c>
      <c r="M79" s="257">
        <f t="shared" si="115"/>
        <v>0</v>
      </c>
      <c r="N79" s="257">
        <f t="shared" si="115"/>
        <v>0</v>
      </c>
      <c r="O79" s="257">
        <f t="shared" si="115"/>
        <v>47983612</v>
      </c>
      <c r="P79" s="257">
        <f t="shared" si="115"/>
        <v>46903612</v>
      </c>
      <c r="Q79" s="257">
        <f t="shared" si="115"/>
        <v>1080000</v>
      </c>
      <c r="R79" s="257">
        <f t="shared" si="115"/>
        <v>850000</v>
      </c>
    </row>
    <row r="80" spans="1:18" ht="15" x14ac:dyDescent="0.2">
      <c r="A80" s="403"/>
      <c r="B80" s="403"/>
      <c r="C80" s="403"/>
      <c r="D80" s="191"/>
      <c r="E80" s="342"/>
      <c r="F80" s="342"/>
    </row>
    <row r="81" spans="1:18" s="404" customFormat="1" ht="21.75" customHeight="1" x14ac:dyDescent="0.3">
      <c r="A81" s="404" t="s">
        <v>461</v>
      </c>
      <c r="C81" s="117"/>
      <c r="D81" s="117"/>
      <c r="E81" s="117"/>
      <c r="F81" s="117"/>
      <c r="G81" s="117"/>
    </row>
    <row r="82" spans="1:18" ht="18.75" x14ac:dyDescent="0.3">
      <c r="B82" s="404"/>
      <c r="C82" s="404"/>
      <c r="D82" s="404"/>
      <c r="E82" s="405"/>
      <c r="F82" s="404"/>
      <c r="G82" s="404"/>
    </row>
    <row r="83" spans="1:18" ht="23.25" customHeight="1" x14ac:dyDescent="0.2">
      <c r="A83" s="462" t="s">
        <v>63</v>
      </c>
      <c r="B83" s="462"/>
      <c r="C83" s="462"/>
      <c r="D83" s="462"/>
      <c r="E83" s="462"/>
      <c r="F83" s="462"/>
      <c r="G83" s="406"/>
      <c r="H83" s="406"/>
      <c r="I83" s="406"/>
      <c r="J83" s="406"/>
    </row>
    <row r="84" spans="1:18" ht="20.25" customHeight="1" x14ac:dyDescent="0.2">
      <c r="A84" s="462" t="s">
        <v>66</v>
      </c>
      <c r="B84" s="462"/>
      <c r="C84" s="462"/>
      <c r="D84" s="462"/>
      <c r="E84" s="462"/>
      <c r="F84" s="462"/>
      <c r="G84" s="406"/>
      <c r="H84" s="406"/>
      <c r="I84" s="406"/>
      <c r="J84" s="406"/>
      <c r="K84" s="406"/>
      <c r="L84" s="476"/>
      <c r="M84" s="476"/>
      <c r="N84" s="476"/>
      <c r="O84" s="476"/>
      <c r="P84" s="476"/>
      <c r="Q84" s="476"/>
      <c r="R84" s="476"/>
    </row>
    <row r="85" spans="1:18" ht="20.25" customHeight="1" x14ac:dyDescent="0.2">
      <c r="A85" s="462" t="s">
        <v>69</v>
      </c>
      <c r="B85" s="462"/>
      <c r="C85" s="462"/>
      <c r="D85" s="462"/>
      <c r="E85" s="462"/>
      <c r="F85" s="462"/>
      <c r="G85" s="406"/>
      <c r="H85" s="406"/>
      <c r="I85" s="406"/>
      <c r="J85" s="406"/>
      <c r="K85" s="406"/>
      <c r="L85" s="476"/>
      <c r="M85" s="476"/>
      <c r="N85" s="476"/>
      <c r="O85" s="476"/>
      <c r="P85" s="476"/>
      <c r="Q85" s="476"/>
      <c r="R85" s="476"/>
    </row>
    <row r="86" spans="1:18" ht="30.75" customHeight="1" x14ac:dyDescent="0.2">
      <c r="A86" s="462" t="s">
        <v>67</v>
      </c>
      <c r="B86" s="462"/>
      <c r="C86" s="462"/>
      <c r="D86" s="462"/>
      <c r="E86" s="462"/>
      <c r="F86" s="462"/>
      <c r="G86" s="406"/>
      <c r="H86" s="406"/>
      <c r="I86" s="406"/>
      <c r="J86" s="406"/>
      <c r="K86" s="406"/>
      <c r="L86" s="476"/>
      <c r="M86" s="476"/>
      <c r="N86" s="476"/>
      <c r="O86" s="476"/>
      <c r="P86" s="476"/>
      <c r="Q86" s="476"/>
      <c r="R86" s="476"/>
    </row>
    <row r="87" spans="1:18" ht="21" customHeight="1" x14ac:dyDescent="0.2">
      <c r="A87" s="462" t="s">
        <v>70</v>
      </c>
      <c r="B87" s="462"/>
      <c r="C87" s="462"/>
      <c r="D87" s="462"/>
      <c r="E87" s="462"/>
      <c r="F87" s="462"/>
      <c r="G87" s="406"/>
      <c r="H87" s="406"/>
      <c r="I87" s="406"/>
      <c r="J87" s="406"/>
      <c r="K87" s="406"/>
      <c r="L87" s="406"/>
      <c r="M87" s="406"/>
      <c r="N87" s="406"/>
      <c r="O87" s="406"/>
      <c r="P87" s="406"/>
      <c r="Q87" s="406"/>
    </row>
  </sheetData>
  <mergeCells count="28">
    <mergeCell ref="O4:P4"/>
    <mergeCell ref="L84:R86"/>
    <mergeCell ref="A87:F87"/>
    <mergeCell ref="A84:F84"/>
    <mergeCell ref="A83:F83"/>
    <mergeCell ref="H10:H11"/>
    <mergeCell ref="G10:G11"/>
    <mergeCell ref="B9:B11"/>
    <mergeCell ref="A9:A11"/>
    <mergeCell ref="F9:F11"/>
    <mergeCell ref="E9:E11"/>
    <mergeCell ref="D9:D11"/>
    <mergeCell ref="C9:C11"/>
    <mergeCell ref="A85:F85"/>
    <mergeCell ref="I10:J10"/>
    <mergeCell ref="I5:J5"/>
    <mergeCell ref="A86:F86"/>
    <mergeCell ref="C7:D7"/>
    <mergeCell ref="K9:N9"/>
    <mergeCell ref="G9:J9"/>
    <mergeCell ref="A6:O6"/>
    <mergeCell ref="O9:R9"/>
    <mergeCell ref="K10:K11"/>
    <mergeCell ref="L10:L11"/>
    <mergeCell ref="M10:N10"/>
    <mergeCell ref="O10:O11"/>
    <mergeCell ref="P10:P11"/>
    <mergeCell ref="Q10:R10"/>
  </mergeCells>
  <phoneticPr fontId="26" type="noConversion"/>
  <pageMargins left="0.2" right="0.2" top="0.68" bottom="0.28999999999999998" header="0.43307086614173229" footer="0.19685039370078741"/>
  <pageSetup paperSize="9" scale="69" fitToHeight="32" orientation="landscape"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73"/>
  <sheetViews>
    <sheetView tabSelected="1" zoomScale="70" zoomScaleNormal="70" workbookViewId="0">
      <selection activeCell="B2" sqref="B2"/>
    </sheetView>
  </sheetViews>
  <sheetFormatPr defaultColWidth="8.83203125" defaultRowHeight="16.5" x14ac:dyDescent="0.25"/>
  <cols>
    <col min="1" max="1" width="8.83203125" style="104"/>
    <col min="2" max="2" width="132.1640625" style="103" customWidth="1"/>
    <col min="3" max="3" width="16.83203125" style="103" customWidth="1"/>
    <col min="4" max="4" width="8.83203125" style="103"/>
    <col min="5" max="5" width="17.5" style="103" customWidth="1"/>
    <col min="6" max="9" width="8.83203125" style="103"/>
    <col min="10" max="16384" width="8.83203125" style="105"/>
  </cols>
  <sheetData>
    <row r="1" spans="1:9" ht="16.899999999999999" customHeight="1" x14ac:dyDescent="0.25">
      <c r="B1" s="110" t="s">
        <v>475</v>
      </c>
      <c r="C1" s="110"/>
      <c r="D1" s="272"/>
    </row>
    <row r="2" spans="1:9" x14ac:dyDescent="0.25">
      <c r="B2" s="110" t="s">
        <v>474</v>
      </c>
      <c r="C2" s="110"/>
    </row>
    <row r="3" spans="1:9" x14ac:dyDescent="0.25">
      <c r="B3" s="215" t="s">
        <v>470</v>
      </c>
      <c r="C3" s="110"/>
    </row>
    <row r="4" spans="1:9" x14ac:dyDescent="0.25">
      <c r="B4" s="110"/>
      <c r="C4" s="110"/>
    </row>
    <row r="5" spans="1:9" s="108" customFormat="1" x14ac:dyDescent="0.25">
      <c r="A5" s="106"/>
      <c r="B5" s="107" t="s">
        <v>239</v>
      </c>
      <c r="C5" s="107"/>
      <c r="D5" s="109"/>
      <c r="E5" s="109"/>
      <c r="F5" s="109"/>
      <c r="G5" s="109"/>
      <c r="H5" s="109"/>
      <c r="I5" s="109"/>
    </row>
    <row r="6" spans="1:9" s="108" customFormat="1" x14ac:dyDescent="0.25">
      <c r="A6" s="106"/>
      <c r="B6" s="107" t="s">
        <v>300</v>
      </c>
      <c r="C6" s="107"/>
      <c r="D6" s="109"/>
      <c r="E6" s="109"/>
      <c r="F6" s="109"/>
      <c r="G6" s="109"/>
      <c r="H6" s="109"/>
      <c r="I6" s="109"/>
    </row>
    <row r="7" spans="1:9" s="108" customFormat="1" x14ac:dyDescent="0.25">
      <c r="A7" s="106"/>
      <c r="B7" s="107" t="s">
        <v>444</v>
      </c>
      <c r="C7" s="107"/>
      <c r="D7" s="109"/>
      <c r="E7" s="109"/>
      <c r="F7" s="109"/>
      <c r="G7" s="109"/>
      <c r="H7" s="109"/>
      <c r="I7" s="109"/>
    </row>
    <row r="8" spans="1:9" s="109" customFormat="1" x14ac:dyDescent="0.25">
      <c r="A8" s="165"/>
      <c r="B8" s="107"/>
      <c r="C8" s="107"/>
    </row>
    <row r="9" spans="1:9" s="103" customFormat="1" x14ac:dyDescent="0.25">
      <c r="A9" s="102" t="s">
        <v>247</v>
      </c>
      <c r="B9" s="102" t="s">
        <v>301</v>
      </c>
      <c r="C9" s="134"/>
    </row>
    <row r="10" spans="1:9" s="103" customFormat="1" x14ac:dyDescent="0.25">
      <c r="A10" s="102">
        <v>1</v>
      </c>
      <c r="B10" s="328" t="s">
        <v>240</v>
      </c>
      <c r="C10" s="135"/>
    </row>
    <row r="11" spans="1:9" s="103" customFormat="1" x14ac:dyDescent="0.25">
      <c r="A11" s="102">
        <v>2</v>
      </c>
      <c r="B11" s="328" t="s">
        <v>241</v>
      </c>
      <c r="C11" s="135"/>
    </row>
    <row r="12" spans="1:9" s="103" customFormat="1" x14ac:dyDescent="0.25">
      <c r="A12" s="102">
        <v>3</v>
      </c>
      <c r="B12" s="329" t="s">
        <v>346</v>
      </c>
      <c r="C12" s="208"/>
      <c r="D12" s="134"/>
    </row>
    <row r="13" spans="1:9" s="103" customFormat="1" x14ac:dyDescent="0.25">
      <c r="A13" s="102">
        <v>4</v>
      </c>
      <c r="B13" s="329" t="s">
        <v>347</v>
      </c>
      <c r="C13" s="208"/>
      <c r="D13" s="134"/>
    </row>
    <row r="14" spans="1:9" s="103" customFormat="1" x14ac:dyDescent="0.25">
      <c r="A14" s="102">
        <v>5</v>
      </c>
      <c r="B14" s="329" t="s">
        <v>348</v>
      </c>
      <c r="C14" s="208"/>
      <c r="D14" s="134"/>
    </row>
    <row r="15" spans="1:9" s="103" customFormat="1" x14ac:dyDescent="0.25">
      <c r="A15" s="102">
        <v>6</v>
      </c>
      <c r="B15" s="329" t="s">
        <v>349</v>
      </c>
      <c r="C15" s="208"/>
      <c r="D15" s="134"/>
    </row>
    <row r="16" spans="1:9" s="103" customFormat="1" x14ac:dyDescent="0.25">
      <c r="A16" s="102">
        <v>7</v>
      </c>
      <c r="B16" s="329" t="s">
        <v>350</v>
      </c>
      <c r="C16" s="208"/>
      <c r="D16" s="134"/>
    </row>
    <row r="17" spans="1:5" s="103" customFormat="1" x14ac:dyDescent="0.25">
      <c r="A17" s="102">
        <v>8</v>
      </c>
      <c r="B17" s="329" t="s">
        <v>351</v>
      </c>
      <c r="C17" s="208"/>
      <c r="D17" s="134"/>
    </row>
    <row r="18" spans="1:5" s="103" customFormat="1" x14ac:dyDescent="0.25">
      <c r="A18" s="102">
        <v>9</v>
      </c>
      <c r="B18" s="329" t="s">
        <v>356</v>
      </c>
      <c r="C18" s="208"/>
      <c r="D18" s="134"/>
      <c r="E18" s="487"/>
    </row>
    <row r="19" spans="1:5" s="103" customFormat="1" x14ac:dyDescent="0.25">
      <c r="A19" s="102">
        <v>10</v>
      </c>
      <c r="B19" s="329" t="s">
        <v>357</v>
      </c>
      <c r="C19" s="208"/>
      <c r="E19" s="487"/>
    </row>
    <row r="20" spans="1:5" s="103" customFormat="1" x14ac:dyDescent="0.25">
      <c r="A20" s="102">
        <v>11</v>
      </c>
      <c r="B20" s="329" t="s">
        <v>358</v>
      </c>
      <c r="C20" s="208"/>
      <c r="E20" s="487"/>
    </row>
    <row r="21" spans="1:5" s="103" customFormat="1" x14ac:dyDescent="0.25">
      <c r="A21" s="102">
        <v>12</v>
      </c>
      <c r="B21" s="329" t="s">
        <v>352</v>
      </c>
      <c r="C21" s="208"/>
      <c r="E21" s="487"/>
    </row>
    <row r="22" spans="1:5" s="103" customFormat="1" ht="21.6" customHeight="1" x14ac:dyDescent="0.25">
      <c r="A22" s="102">
        <v>13</v>
      </c>
      <c r="B22" s="330" t="s">
        <v>360</v>
      </c>
      <c r="C22" s="208"/>
    </row>
    <row r="23" spans="1:5" s="103" customFormat="1" x14ac:dyDescent="0.25">
      <c r="A23" s="102">
        <v>14</v>
      </c>
      <c r="B23" s="329" t="s">
        <v>359</v>
      </c>
      <c r="C23" s="208"/>
    </row>
    <row r="24" spans="1:5" s="103" customFormat="1" x14ac:dyDescent="0.25">
      <c r="A24" s="102">
        <v>15</v>
      </c>
      <c r="B24" s="331" t="s">
        <v>353</v>
      </c>
      <c r="C24" s="206"/>
    </row>
    <row r="25" spans="1:5" s="103" customFormat="1" x14ac:dyDescent="0.25">
      <c r="A25" s="102">
        <v>16</v>
      </c>
      <c r="B25" s="331" t="s">
        <v>354</v>
      </c>
      <c r="C25" s="206"/>
    </row>
    <row r="26" spans="1:5" s="103" customFormat="1" x14ac:dyDescent="0.25">
      <c r="A26" s="102">
        <v>17</v>
      </c>
      <c r="B26" s="331" t="s">
        <v>355</v>
      </c>
      <c r="C26" s="206"/>
    </row>
    <row r="27" spans="1:5" s="103" customFormat="1" x14ac:dyDescent="0.25">
      <c r="A27" s="102">
        <v>18</v>
      </c>
      <c r="B27" s="331" t="s">
        <v>383</v>
      </c>
      <c r="C27" s="206"/>
    </row>
    <row r="28" spans="1:5" s="103" customFormat="1" x14ac:dyDescent="0.25">
      <c r="A28" s="102">
        <v>19</v>
      </c>
      <c r="B28" s="329" t="s">
        <v>361</v>
      </c>
      <c r="C28" s="208"/>
    </row>
    <row r="29" spans="1:5" s="103" customFormat="1" x14ac:dyDescent="0.25">
      <c r="A29" s="102">
        <v>20</v>
      </c>
      <c r="B29" s="329" t="s">
        <v>363</v>
      </c>
      <c r="C29" s="208"/>
    </row>
    <row r="30" spans="1:5" s="103" customFormat="1" x14ac:dyDescent="0.25">
      <c r="A30" s="102">
        <v>21</v>
      </c>
      <c r="B30" s="329" t="s">
        <v>364</v>
      </c>
      <c r="C30" s="208"/>
    </row>
    <row r="31" spans="1:5" s="103" customFormat="1" x14ac:dyDescent="0.25">
      <c r="A31" s="102">
        <v>22</v>
      </c>
      <c r="B31" s="329" t="s">
        <v>365</v>
      </c>
      <c r="C31" s="208"/>
    </row>
    <row r="32" spans="1:5" s="103" customFormat="1" x14ac:dyDescent="0.25">
      <c r="A32" s="102">
        <v>23</v>
      </c>
      <c r="B32" s="329" t="s">
        <v>366</v>
      </c>
      <c r="C32" s="208"/>
    </row>
    <row r="33" spans="1:3" s="103" customFormat="1" x14ac:dyDescent="0.25">
      <c r="A33" s="102">
        <v>24</v>
      </c>
      <c r="B33" s="329" t="s">
        <v>367</v>
      </c>
      <c r="C33" s="208"/>
    </row>
    <row r="34" spans="1:3" s="103" customFormat="1" x14ac:dyDescent="0.25">
      <c r="A34" s="102">
        <v>25</v>
      </c>
      <c r="B34" s="329" t="s">
        <v>362</v>
      </c>
      <c r="C34" s="208"/>
    </row>
    <row r="35" spans="1:3" s="103" customFormat="1" x14ac:dyDescent="0.25">
      <c r="A35" s="102">
        <v>26</v>
      </c>
      <c r="B35" s="328" t="s">
        <v>242</v>
      </c>
      <c r="C35" s="209"/>
    </row>
    <row r="36" spans="1:3" s="103" customFormat="1" ht="18" customHeight="1" x14ac:dyDescent="0.25">
      <c r="A36" s="102">
        <v>27</v>
      </c>
      <c r="B36" s="332" t="s">
        <v>339</v>
      </c>
      <c r="C36" s="210"/>
    </row>
    <row r="37" spans="1:3" s="103" customFormat="1" ht="33" x14ac:dyDescent="0.25">
      <c r="A37" s="102">
        <v>28</v>
      </c>
      <c r="B37" s="333" t="s">
        <v>248</v>
      </c>
      <c r="C37" s="211"/>
    </row>
    <row r="38" spans="1:3" s="103" customFormat="1" ht="33" x14ac:dyDescent="0.25">
      <c r="A38" s="102">
        <v>29</v>
      </c>
      <c r="B38" s="333" t="s">
        <v>249</v>
      </c>
      <c r="C38" s="211"/>
    </row>
    <row r="39" spans="1:3" s="103" customFormat="1" ht="33" x14ac:dyDescent="0.25">
      <c r="A39" s="102">
        <v>30</v>
      </c>
      <c r="B39" s="333" t="s">
        <v>250</v>
      </c>
      <c r="C39" s="211"/>
    </row>
    <row r="40" spans="1:3" s="103" customFormat="1" ht="33" x14ac:dyDescent="0.25">
      <c r="A40" s="102">
        <v>31</v>
      </c>
      <c r="B40" s="333" t="s">
        <v>251</v>
      </c>
      <c r="C40" s="211"/>
    </row>
    <row r="41" spans="1:3" s="103" customFormat="1" ht="33" x14ac:dyDescent="0.25">
      <c r="A41" s="102">
        <v>32</v>
      </c>
      <c r="B41" s="334" t="s">
        <v>252</v>
      </c>
      <c r="C41" s="212"/>
    </row>
    <row r="42" spans="1:3" s="103" customFormat="1" ht="33" x14ac:dyDescent="0.25">
      <c r="A42" s="102">
        <v>33</v>
      </c>
      <c r="B42" s="334" t="s">
        <v>253</v>
      </c>
      <c r="C42" s="212"/>
    </row>
    <row r="43" spans="1:3" s="103" customFormat="1" ht="33" x14ac:dyDescent="0.25">
      <c r="A43" s="102">
        <v>34</v>
      </c>
      <c r="B43" s="333" t="s">
        <v>254</v>
      </c>
      <c r="C43" s="211"/>
    </row>
    <row r="44" spans="1:3" s="103" customFormat="1" ht="33" x14ac:dyDescent="0.25">
      <c r="A44" s="102">
        <v>35</v>
      </c>
      <c r="B44" s="333" t="s">
        <v>255</v>
      </c>
      <c r="C44" s="211"/>
    </row>
    <row r="45" spans="1:3" s="103" customFormat="1" x14ac:dyDescent="0.25">
      <c r="A45" s="102">
        <v>36</v>
      </c>
      <c r="B45" s="333" t="s">
        <v>256</v>
      </c>
      <c r="C45" s="211"/>
    </row>
    <row r="46" spans="1:3" s="103" customFormat="1" x14ac:dyDescent="0.25">
      <c r="A46" s="102">
        <v>37</v>
      </c>
      <c r="B46" s="334" t="s">
        <v>340</v>
      </c>
      <c r="C46" s="212"/>
    </row>
    <row r="47" spans="1:3" s="103" customFormat="1" x14ac:dyDescent="0.25">
      <c r="A47" s="102">
        <v>38</v>
      </c>
      <c r="B47" s="333" t="s">
        <v>257</v>
      </c>
      <c r="C47" s="211"/>
    </row>
    <row r="48" spans="1:3" s="103" customFormat="1" ht="33" x14ac:dyDescent="0.25">
      <c r="A48" s="102">
        <v>39</v>
      </c>
      <c r="B48" s="333" t="s">
        <v>258</v>
      </c>
      <c r="C48" s="211"/>
    </row>
    <row r="49" spans="1:3" s="103" customFormat="1" ht="33" x14ac:dyDescent="0.25">
      <c r="A49" s="102">
        <v>40</v>
      </c>
      <c r="B49" s="333" t="s">
        <v>259</v>
      </c>
      <c r="C49" s="211"/>
    </row>
    <row r="50" spans="1:3" s="103" customFormat="1" ht="33" x14ac:dyDescent="0.25">
      <c r="A50" s="102">
        <v>41</v>
      </c>
      <c r="B50" s="333" t="s">
        <v>260</v>
      </c>
      <c r="C50" s="211"/>
    </row>
    <row r="51" spans="1:3" s="103" customFormat="1" ht="33" x14ac:dyDescent="0.25">
      <c r="A51" s="102">
        <v>42</v>
      </c>
      <c r="B51" s="333" t="s">
        <v>261</v>
      </c>
      <c r="C51" s="211"/>
    </row>
    <row r="52" spans="1:3" s="103" customFormat="1" ht="33" x14ac:dyDescent="0.25">
      <c r="A52" s="102">
        <v>43</v>
      </c>
      <c r="B52" s="333" t="s">
        <v>262</v>
      </c>
      <c r="C52" s="211"/>
    </row>
    <row r="53" spans="1:3" s="103" customFormat="1" ht="34.9" customHeight="1" x14ac:dyDescent="0.25">
      <c r="A53" s="102">
        <v>44</v>
      </c>
      <c r="B53" s="332" t="s">
        <v>263</v>
      </c>
      <c r="C53" s="210"/>
    </row>
    <row r="54" spans="1:3" s="103" customFormat="1" x14ac:dyDescent="0.25">
      <c r="A54" s="102">
        <v>45</v>
      </c>
      <c r="B54" s="333" t="s">
        <v>264</v>
      </c>
      <c r="C54" s="211"/>
    </row>
    <row r="55" spans="1:3" s="103" customFormat="1" ht="33" x14ac:dyDescent="0.25">
      <c r="A55" s="102">
        <v>46</v>
      </c>
      <c r="B55" s="335" t="s">
        <v>265</v>
      </c>
      <c r="C55" s="211"/>
    </row>
    <row r="56" spans="1:3" s="103" customFormat="1" ht="33" x14ac:dyDescent="0.25">
      <c r="A56" s="102">
        <v>47</v>
      </c>
      <c r="B56" s="334" t="s">
        <v>266</v>
      </c>
      <c r="C56" s="212"/>
    </row>
    <row r="57" spans="1:3" s="103" customFormat="1" x14ac:dyDescent="0.25">
      <c r="A57" s="102">
        <v>48</v>
      </c>
      <c r="B57" s="334" t="s">
        <v>267</v>
      </c>
      <c r="C57" s="212"/>
    </row>
    <row r="58" spans="1:3" s="103" customFormat="1" ht="33" x14ac:dyDescent="0.25">
      <c r="A58" s="102">
        <v>49</v>
      </c>
      <c r="B58" s="333" t="s">
        <v>268</v>
      </c>
      <c r="C58" s="211"/>
    </row>
    <row r="59" spans="1:3" s="103" customFormat="1" ht="33" x14ac:dyDescent="0.25">
      <c r="A59" s="102">
        <v>50</v>
      </c>
      <c r="B59" s="333" t="s">
        <v>269</v>
      </c>
      <c r="C59" s="211"/>
    </row>
    <row r="60" spans="1:3" s="103" customFormat="1" x14ac:dyDescent="0.25">
      <c r="A60" s="102">
        <v>51</v>
      </c>
      <c r="B60" s="334" t="s">
        <v>270</v>
      </c>
      <c r="C60" s="202"/>
    </row>
    <row r="61" spans="1:3" s="103" customFormat="1" x14ac:dyDescent="0.25">
      <c r="A61" s="102">
        <v>52</v>
      </c>
      <c r="B61" s="334" t="s">
        <v>341</v>
      </c>
      <c r="C61" s="202"/>
    </row>
    <row r="62" spans="1:3" s="103" customFormat="1" x14ac:dyDescent="0.25">
      <c r="A62" s="102">
        <v>53</v>
      </c>
      <c r="B62" s="334" t="s">
        <v>344</v>
      </c>
      <c r="C62" s="202"/>
    </row>
    <row r="63" spans="1:3" s="103" customFormat="1" x14ac:dyDescent="0.25">
      <c r="A63" s="102">
        <v>54</v>
      </c>
      <c r="B63" s="336" t="s">
        <v>243</v>
      </c>
      <c r="C63" s="109"/>
    </row>
    <row r="64" spans="1:3" s="103" customFormat="1" x14ac:dyDescent="0.25">
      <c r="A64" s="102">
        <v>55</v>
      </c>
      <c r="B64" s="337" t="s">
        <v>342</v>
      </c>
    </row>
    <row r="65" spans="1:7" s="103" customFormat="1" x14ac:dyDescent="0.25">
      <c r="A65" s="102">
        <v>56</v>
      </c>
      <c r="B65" s="336" t="s">
        <v>463</v>
      </c>
    </row>
    <row r="66" spans="1:7" s="103" customFormat="1" x14ac:dyDescent="0.25">
      <c r="A66" s="102">
        <v>57</v>
      </c>
      <c r="B66" s="328" t="s">
        <v>464</v>
      </c>
      <c r="C66" s="135"/>
    </row>
    <row r="67" spans="1:7" s="103" customFormat="1" x14ac:dyDescent="0.25">
      <c r="A67" s="102">
        <v>58</v>
      </c>
      <c r="B67" s="338" t="s">
        <v>244</v>
      </c>
      <c r="C67" s="137"/>
    </row>
    <row r="68" spans="1:7" s="103" customFormat="1" x14ac:dyDescent="0.25">
      <c r="A68" s="102">
        <v>59</v>
      </c>
      <c r="B68" s="329" t="s">
        <v>245</v>
      </c>
      <c r="C68" s="136"/>
    </row>
    <row r="69" spans="1:7" s="109" customFormat="1" x14ac:dyDescent="0.25">
      <c r="A69" s="102">
        <v>60</v>
      </c>
      <c r="B69" s="336" t="s">
        <v>343</v>
      </c>
    </row>
    <row r="70" spans="1:7" s="109" customFormat="1" x14ac:dyDescent="0.25">
      <c r="A70" s="102">
        <v>61</v>
      </c>
      <c r="B70" s="336" t="s">
        <v>246</v>
      </c>
    </row>
    <row r="71" spans="1:7" s="103" customFormat="1" x14ac:dyDescent="0.25">
      <c r="A71" s="134"/>
    </row>
    <row r="72" spans="1:7" s="103" customFormat="1" ht="19.149999999999999" customHeight="1" x14ac:dyDescent="0.3">
      <c r="A72" s="71" t="s">
        <v>469</v>
      </c>
      <c r="B72" s="71"/>
      <c r="C72" s="1"/>
      <c r="D72" s="1"/>
      <c r="E72" s="1"/>
      <c r="F72" s="1"/>
      <c r="G72" s="1"/>
    </row>
    <row r="73" spans="1:7" s="103" customFormat="1" ht="18.75" x14ac:dyDescent="0.3">
      <c r="A73" s="134"/>
      <c r="B73" s="71"/>
      <c r="C73" s="71"/>
      <c r="D73" s="71"/>
      <c r="E73" s="200"/>
      <c r="F73" s="71"/>
      <c r="G73" s="71"/>
    </row>
  </sheetData>
  <mergeCells count="1">
    <mergeCell ref="E18:E21"/>
  </mergeCells>
  <pageMargins left="0.70866141732283472" right="0.32" top="0.54" bottom="0.74803149606299213" header="0.31496062992125984" footer="0.31496062992125984"/>
  <pageSetup paperSize="9" scale="73"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4.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8</vt:i4>
      </vt:variant>
    </vt:vector>
  </HeadingPairs>
  <TitlesOfParts>
    <vt:vector size="13" baseType="lpstr">
      <vt:lpstr>2 джерела</vt:lpstr>
      <vt:lpstr>3 видатки</vt:lpstr>
      <vt:lpstr>4 кредитов</vt:lpstr>
      <vt:lpstr>7 програми</vt:lpstr>
      <vt:lpstr>8 установи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'4 кредитов'!Область_печати</vt:lpstr>
      <vt:lpstr>'7 програми'!Область_печати</vt:lpstr>
      <vt:lpstr>'8 установи'!Область_печати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Kvasnik</cp:lastModifiedBy>
  <cp:lastPrinted>2024-12-09T12:58:03Z</cp:lastPrinted>
  <dcterms:created xsi:type="dcterms:W3CDTF">2014-01-17T10:52:16Z</dcterms:created>
  <dcterms:modified xsi:type="dcterms:W3CDTF">2024-12-12T13:04:04Z</dcterms:modified>
</cp:coreProperties>
</file>