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65" yWindow="840" windowWidth="19410" windowHeight="10650"/>
  </bookViews>
  <sheets>
    <sheet name="2 джерела" sheetId="12" r:id="rId1"/>
    <sheet name="3 видатки" sheetId="20" r:id="rId2"/>
    <sheet name="4 кредитов" sheetId="16" r:id="rId3"/>
    <sheet name="7 програми" sheetId="8" r:id="rId4"/>
    <sheet name="8 установи" sheetId="21" r:id="rId5"/>
  </sheets>
  <definedNames>
    <definedName name="_Hlk65565610" localSheetId="3">'7 програми'!#REF!</definedName>
    <definedName name="_xlnm._FilterDatabase" localSheetId="1" hidden="1">'3 видатки'!$C$3:$C$113</definedName>
    <definedName name="_xlnm.Print_Titles" localSheetId="0">'2 джерела'!$12:$12</definedName>
    <definedName name="_xlnm.Print_Titles" localSheetId="1">'3 видатки'!$8:$11</definedName>
    <definedName name="_xlnm.Print_Titles" localSheetId="3">'7 програми'!$10:$11</definedName>
    <definedName name="_xlnm.Print_Area" localSheetId="0">'2 джерела'!$A$1:$G$28</definedName>
    <definedName name="_xlnm.Print_Area" localSheetId="1">'3 видатки'!$A$2:$AL$113</definedName>
    <definedName name="_xlnm.Print_Area" localSheetId="2">'4 кредитов'!$A$1:$P$23</definedName>
    <definedName name="_xlnm.Print_Area" localSheetId="3">'7 програми'!$A$2:$R$73</definedName>
    <definedName name="_xlnm.Print_Area" localSheetId="4">'8 установи'!$A$1:$B$73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07" i="20" l="1"/>
  <c r="AB29" i="20"/>
  <c r="AC29" i="20"/>
  <c r="J24" i="8" l="1"/>
  <c r="N24" i="8"/>
  <c r="H25" i="8"/>
  <c r="H24" i="8" s="1"/>
  <c r="I25" i="8"/>
  <c r="I24" i="8" s="1"/>
  <c r="J25" i="8"/>
  <c r="L25" i="8"/>
  <c r="L24" i="8" s="1"/>
  <c r="M25" i="8"/>
  <c r="M24" i="8" s="1"/>
  <c r="N25" i="8"/>
  <c r="H66" i="8"/>
  <c r="H65" i="8" s="1"/>
  <c r="I66" i="8"/>
  <c r="I65" i="8" s="1"/>
  <c r="H69" i="8" l="1"/>
  <c r="H68" i="8" s="1"/>
  <c r="I69" i="8"/>
  <c r="I68" i="8" s="1"/>
  <c r="J69" i="8"/>
  <c r="J68" i="8" s="1"/>
  <c r="H63" i="8"/>
  <c r="H62" i="8" s="1"/>
  <c r="I63" i="8"/>
  <c r="I62" i="8" s="1"/>
  <c r="J63" i="8"/>
  <c r="J62" i="8" s="1"/>
  <c r="H47" i="8"/>
  <c r="H46" i="8" s="1"/>
  <c r="I47" i="8"/>
  <c r="I46" i="8" s="1"/>
  <c r="J47" i="8"/>
  <c r="J46" i="8" s="1"/>
  <c r="H34" i="8"/>
  <c r="H33" i="8" s="1"/>
  <c r="I34" i="8"/>
  <c r="I33" i="8" s="1"/>
  <c r="J34" i="8"/>
  <c r="J33" i="8" s="1"/>
  <c r="H29" i="8"/>
  <c r="H28" i="8" s="1"/>
  <c r="I29" i="8"/>
  <c r="I28" i="8" s="1"/>
  <c r="J29" i="8"/>
  <c r="J28" i="8" s="1"/>
  <c r="G70" i="8"/>
  <c r="G67" i="8"/>
  <c r="G64" i="8"/>
  <c r="G61" i="8"/>
  <c r="G60" i="8"/>
  <c r="G59" i="8"/>
  <c r="G58" i="8"/>
  <c r="G57" i="8"/>
  <c r="G56" i="8"/>
  <c r="G55" i="8"/>
  <c r="G54" i="8"/>
  <c r="G53" i="8"/>
  <c r="G52" i="8"/>
  <c r="G51" i="8"/>
  <c r="G50" i="8"/>
  <c r="G49" i="8"/>
  <c r="G48" i="8"/>
  <c r="G45" i="8"/>
  <c r="G44" i="8"/>
  <c r="G43" i="8"/>
  <c r="G42" i="8"/>
  <c r="G41" i="8"/>
  <c r="G40" i="8"/>
  <c r="G39" i="8"/>
  <c r="G38" i="8"/>
  <c r="G37" i="8"/>
  <c r="G36" i="8"/>
  <c r="G35" i="8"/>
  <c r="G32" i="8"/>
  <c r="G31" i="8"/>
  <c r="G30" i="8"/>
  <c r="G27" i="8"/>
  <c r="G26" i="8"/>
  <c r="G23" i="8"/>
  <c r="G22" i="8"/>
  <c r="G21" i="8"/>
  <c r="G20" i="8"/>
  <c r="G19" i="8"/>
  <c r="G18" i="8"/>
  <c r="G17" i="8"/>
  <c r="G16" i="8"/>
  <c r="G15" i="8"/>
  <c r="G14" i="8"/>
  <c r="H13" i="8"/>
  <c r="H12" i="8" s="1"/>
  <c r="I13" i="8"/>
  <c r="I12" i="8" s="1"/>
  <c r="J13" i="8"/>
  <c r="J12" i="8" s="1"/>
  <c r="J71" i="8" l="1"/>
  <c r="H71" i="8"/>
  <c r="I71" i="8"/>
  <c r="G66" i="8"/>
  <c r="G65" i="8" s="1"/>
  <c r="G69" i="8"/>
  <c r="G68" i="8" s="1"/>
  <c r="G25" i="8"/>
  <c r="G24" i="8" s="1"/>
  <c r="G63" i="8"/>
  <c r="G62" i="8" s="1"/>
  <c r="G47" i="8"/>
  <c r="G46" i="8" s="1"/>
  <c r="G29" i="8"/>
  <c r="G28" i="8" s="1"/>
  <c r="G34" i="8"/>
  <c r="G33" i="8" s="1"/>
  <c r="G13" i="8"/>
  <c r="G12" i="8" s="1"/>
  <c r="J109" i="20"/>
  <c r="E109" i="20"/>
  <c r="J108" i="20"/>
  <c r="E108" i="20"/>
  <c r="J107" i="20"/>
  <c r="J106" i="20"/>
  <c r="E106" i="20"/>
  <c r="O105" i="20"/>
  <c r="O104" i="20" s="1"/>
  <c r="N105" i="20"/>
  <c r="N104" i="20" s="1"/>
  <c r="M105" i="20"/>
  <c r="M104" i="20" s="1"/>
  <c r="L105" i="20"/>
  <c r="L104" i="20" s="1"/>
  <c r="K105" i="20"/>
  <c r="K104" i="20" s="1"/>
  <c r="I105" i="20"/>
  <c r="I104" i="20" s="1"/>
  <c r="H105" i="20"/>
  <c r="G105" i="20"/>
  <c r="G104" i="20" s="1"/>
  <c r="F105" i="20"/>
  <c r="F104" i="20" s="1"/>
  <c r="H104" i="20"/>
  <c r="J103" i="20"/>
  <c r="E103" i="20"/>
  <c r="J102" i="20"/>
  <c r="E102" i="20"/>
  <c r="J101" i="20"/>
  <c r="J100" i="20" s="1"/>
  <c r="J99" i="20" s="1"/>
  <c r="E101" i="20"/>
  <c r="O100" i="20"/>
  <c r="O99" i="20" s="1"/>
  <c r="N100" i="20"/>
  <c r="M100" i="20"/>
  <c r="M99" i="20" s="1"/>
  <c r="L100" i="20"/>
  <c r="L99" i="20" s="1"/>
  <c r="K100" i="20"/>
  <c r="K99" i="20" s="1"/>
  <c r="I100" i="20"/>
  <c r="I99" i="20" s="1"/>
  <c r="H100" i="20"/>
  <c r="G100" i="20"/>
  <c r="G99" i="20" s="1"/>
  <c r="F100" i="20"/>
  <c r="F99" i="20" s="1"/>
  <c r="N99" i="20"/>
  <c r="H99" i="20"/>
  <c r="J98" i="20"/>
  <c r="E98" i="20"/>
  <c r="J97" i="20"/>
  <c r="E97" i="20"/>
  <c r="J96" i="20"/>
  <c r="E96" i="20"/>
  <c r="J95" i="20"/>
  <c r="E95" i="20"/>
  <c r="J94" i="20"/>
  <c r="E94" i="20"/>
  <c r="J93" i="20"/>
  <c r="E93" i="20"/>
  <c r="J92" i="20"/>
  <c r="E92" i="20"/>
  <c r="J91" i="20"/>
  <c r="E91" i="20"/>
  <c r="J90" i="20"/>
  <c r="E90" i="20"/>
  <c r="J89" i="20"/>
  <c r="E89" i="20"/>
  <c r="J88" i="20"/>
  <c r="E88" i="20"/>
  <c r="J87" i="20"/>
  <c r="E87" i="20"/>
  <c r="J86" i="20"/>
  <c r="E86" i="20"/>
  <c r="J85" i="20"/>
  <c r="E85" i="20"/>
  <c r="J84" i="20"/>
  <c r="E84" i="20"/>
  <c r="J83" i="20"/>
  <c r="E83" i="20"/>
  <c r="J82" i="20"/>
  <c r="E82" i="20"/>
  <c r="J81" i="20"/>
  <c r="J80" i="20" s="1"/>
  <c r="J79" i="20" s="1"/>
  <c r="E81" i="20"/>
  <c r="O80" i="20"/>
  <c r="O79" i="20" s="1"/>
  <c r="N80" i="20"/>
  <c r="M80" i="20"/>
  <c r="M79" i="20" s="1"/>
  <c r="L80" i="20"/>
  <c r="K80" i="20"/>
  <c r="K79" i="20" s="1"/>
  <c r="I80" i="20"/>
  <c r="I79" i="20" s="1"/>
  <c r="H80" i="20"/>
  <c r="H79" i="20" s="1"/>
  <c r="G80" i="20"/>
  <c r="G79" i="20" s="1"/>
  <c r="F80" i="20"/>
  <c r="F79" i="20" s="1"/>
  <c r="N79" i="20"/>
  <c r="L79" i="20"/>
  <c r="J78" i="20"/>
  <c r="E78" i="20"/>
  <c r="J77" i="20"/>
  <c r="E77" i="20"/>
  <c r="J76" i="20"/>
  <c r="E76" i="20"/>
  <c r="J75" i="20"/>
  <c r="J74" i="20" s="1"/>
  <c r="J73" i="20" s="1"/>
  <c r="E75" i="20"/>
  <c r="O74" i="20"/>
  <c r="O73" i="20" s="1"/>
  <c r="N74" i="20"/>
  <c r="M74" i="20"/>
  <c r="M73" i="20" s="1"/>
  <c r="L74" i="20"/>
  <c r="L73" i="20" s="1"/>
  <c r="K74" i="20"/>
  <c r="K73" i="20" s="1"/>
  <c r="I74" i="20"/>
  <c r="I73" i="20" s="1"/>
  <c r="H74" i="20"/>
  <c r="H73" i="20" s="1"/>
  <c r="G74" i="20"/>
  <c r="G73" i="20" s="1"/>
  <c r="F74" i="20"/>
  <c r="N73" i="20"/>
  <c r="F73" i="20"/>
  <c r="J72" i="20"/>
  <c r="E72" i="20"/>
  <c r="J71" i="20"/>
  <c r="E71" i="20"/>
  <c r="J70" i="20"/>
  <c r="E70" i="20"/>
  <c r="J69" i="20"/>
  <c r="E69" i="20"/>
  <c r="J68" i="20"/>
  <c r="E68" i="20"/>
  <c r="J67" i="20"/>
  <c r="E67" i="20"/>
  <c r="J66" i="20"/>
  <c r="J65" i="20" s="1"/>
  <c r="J64" i="20" s="1"/>
  <c r="E66" i="20"/>
  <c r="O65" i="20"/>
  <c r="O64" i="20" s="1"/>
  <c r="N65" i="20"/>
  <c r="M65" i="20"/>
  <c r="M64" i="20" s="1"/>
  <c r="L65" i="20"/>
  <c r="L64" i="20" s="1"/>
  <c r="K65" i="20"/>
  <c r="K64" i="20" s="1"/>
  <c r="I65" i="20"/>
  <c r="I64" i="20" s="1"/>
  <c r="H65" i="20"/>
  <c r="G65" i="20"/>
  <c r="G64" i="20" s="1"/>
  <c r="F65" i="20"/>
  <c r="F64" i="20" s="1"/>
  <c r="N64" i="20"/>
  <c r="H64" i="20"/>
  <c r="J63" i="20"/>
  <c r="E63" i="20"/>
  <c r="J62" i="20"/>
  <c r="E62" i="20"/>
  <c r="J61" i="20"/>
  <c r="E61" i="20"/>
  <c r="J60" i="20"/>
  <c r="E60" i="20"/>
  <c r="J59" i="20"/>
  <c r="E59" i="20"/>
  <c r="J58" i="20"/>
  <c r="E58" i="20"/>
  <c r="J57" i="20"/>
  <c r="E57" i="20"/>
  <c r="J56" i="20"/>
  <c r="E56" i="20"/>
  <c r="J55" i="20"/>
  <c r="E55" i="20"/>
  <c r="J54" i="20"/>
  <c r="E54" i="20"/>
  <c r="J53" i="20"/>
  <c r="E53" i="20"/>
  <c r="J52" i="20"/>
  <c r="E52" i="20"/>
  <c r="J51" i="20"/>
  <c r="E51" i="20"/>
  <c r="J50" i="20"/>
  <c r="E50" i="20"/>
  <c r="J49" i="20"/>
  <c r="E49" i="20"/>
  <c r="J48" i="20"/>
  <c r="E48" i="20"/>
  <c r="J47" i="20"/>
  <c r="E47" i="20"/>
  <c r="O46" i="20"/>
  <c r="O45" i="20" s="1"/>
  <c r="N46" i="20"/>
  <c r="M46" i="20"/>
  <c r="M45" i="20" s="1"/>
  <c r="L46" i="20"/>
  <c r="L45" i="20" s="1"/>
  <c r="K46" i="20"/>
  <c r="K45" i="20" s="1"/>
  <c r="I46" i="20"/>
  <c r="I45" i="20" s="1"/>
  <c r="H46" i="20"/>
  <c r="H45" i="20" s="1"/>
  <c r="G46" i="20"/>
  <c r="G45" i="20" s="1"/>
  <c r="F46" i="20"/>
  <c r="F45" i="20" s="1"/>
  <c r="N45" i="20"/>
  <c r="J44" i="20"/>
  <c r="E44" i="20"/>
  <c r="J43" i="20"/>
  <c r="E43" i="20"/>
  <c r="J42" i="20"/>
  <c r="E42" i="20"/>
  <c r="J41" i="20"/>
  <c r="E41" i="20"/>
  <c r="J40" i="20"/>
  <c r="E40" i="20"/>
  <c r="J39" i="20"/>
  <c r="E39" i="20"/>
  <c r="J38" i="20"/>
  <c r="E38" i="20"/>
  <c r="J37" i="20"/>
  <c r="E37" i="20"/>
  <c r="J36" i="20"/>
  <c r="E36" i="20"/>
  <c r="J35" i="20"/>
  <c r="E35" i="20"/>
  <c r="J34" i="20"/>
  <c r="E34" i="20"/>
  <c r="J33" i="20"/>
  <c r="E33" i="20"/>
  <c r="J32" i="20"/>
  <c r="E32" i="20"/>
  <c r="J31" i="20"/>
  <c r="E31" i="20"/>
  <c r="J30" i="20"/>
  <c r="E30" i="20"/>
  <c r="J29" i="20"/>
  <c r="E29" i="20"/>
  <c r="J28" i="20"/>
  <c r="E28" i="20"/>
  <c r="J27" i="20"/>
  <c r="E27" i="20"/>
  <c r="O26" i="20"/>
  <c r="O25" i="20" s="1"/>
  <c r="N26" i="20"/>
  <c r="M26" i="20"/>
  <c r="M25" i="20" s="1"/>
  <c r="L26" i="20"/>
  <c r="L25" i="20" s="1"/>
  <c r="K26" i="20"/>
  <c r="I26" i="20"/>
  <c r="I25" i="20" s="1"/>
  <c r="H26" i="20"/>
  <c r="H25" i="20" s="1"/>
  <c r="G26" i="20"/>
  <c r="G25" i="20" s="1"/>
  <c r="F26" i="20"/>
  <c r="F25" i="20" s="1"/>
  <c r="N25" i="20"/>
  <c r="K25" i="20"/>
  <c r="J24" i="20"/>
  <c r="E24" i="20"/>
  <c r="J23" i="20"/>
  <c r="E23" i="20"/>
  <c r="J22" i="20"/>
  <c r="E22" i="20"/>
  <c r="J21" i="20"/>
  <c r="E21" i="20"/>
  <c r="J20" i="20"/>
  <c r="E20" i="20"/>
  <c r="J19" i="20"/>
  <c r="E19" i="20"/>
  <c r="J18" i="20"/>
  <c r="E18" i="20"/>
  <c r="J17" i="20"/>
  <c r="E17" i="20"/>
  <c r="J16" i="20"/>
  <c r="E16" i="20"/>
  <c r="J15" i="20"/>
  <c r="E15" i="20"/>
  <c r="J14" i="20"/>
  <c r="E14" i="20"/>
  <c r="O13" i="20"/>
  <c r="O12" i="20" s="1"/>
  <c r="N13" i="20"/>
  <c r="M13" i="20"/>
  <c r="M12" i="20" s="1"/>
  <c r="L13" i="20"/>
  <c r="L12" i="20" s="1"/>
  <c r="K13" i="20"/>
  <c r="K12" i="20" s="1"/>
  <c r="I13" i="20"/>
  <c r="I12" i="20" s="1"/>
  <c r="H13" i="20"/>
  <c r="H12" i="20" s="1"/>
  <c r="G13" i="20"/>
  <c r="G12" i="20" s="1"/>
  <c r="F13" i="20"/>
  <c r="F12" i="20" s="1"/>
  <c r="N12" i="20"/>
  <c r="E80" i="20" l="1"/>
  <c r="E79" i="20" s="1"/>
  <c r="J13" i="20"/>
  <c r="J12" i="20" s="1"/>
  <c r="E105" i="20"/>
  <c r="E104" i="20" s="1"/>
  <c r="J26" i="20"/>
  <c r="J25" i="20" s="1"/>
  <c r="J105" i="20"/>
  <c r="J104" i="20" s="1"/>
  <c r="E65" i="20"/>
  <c r="E64" i="20" s="1"/>
  <c r="E74" i="20"/>
  <c r="E73" i="20" s="1"/>
  <c r="E100" i="20"/>
  <c r="E99" i="20" s="1"/>
  <c r="G71" i="8"/>
  <c r="J46" i="20"/>
  <c r="J45" i="20" s="1"/>
  <c r="E46" i="20"/>
  <c r="E45" i="20" s="1"/>
  <c r="L110" i="20"/>
  <c r="N110" i="20"/>
  <c r="E26" i="20"/>
  <c r="E25" i="20" s="1"/>
  <c r="E13" i="20"/>
  <c r="E12" i="20" s="1"/>
  <c r="H110" i="20"/>
  <c r="F110" i="20"/>
  <c r="G110" i="20"/>
  <c r="I110" i="20"/>
  <c r="K110" i="20"/>
  <c r="M110" i="20"/>
  <c r="O110" i="20"/>
  <c r="J110" i="20" l="1"/>
  <c r="E110" i="20"/>
  <c r="Q41" i="8"/>
  <c r="R41" i="8"/>
  <c r="K41" i="8"/>
  <c r="L66" i="8" l="1"/>
  <c r="L65" i="8" s="1"/>
  <c r="M66" i="8"/>
  <c r="M65" i="8" s="1"/>
  <c r="N66" i="8"/>
  <c r="N65" i="8" s="1"/>
  <c r="AB103" i="20" l="1"/>
  <c r="AC103" i="20"/>
  <c r="AD103" i="20"/>
  <c r="AE103" i="20"/>
  <c r="AG103" i="20"/>
  <c r="AH103" i="20"/>
  <c r="AI103" i="20"/>
  <c r="AJ103" i="20"/>
  <c r="AK103" i="20"/>
  <c r="U24" i="20"/>
  <c r="U108" i="20"/>
  <c r="P103" i="20"/>
  <c r="P86" i="20"/>
  <c r="P87" i="20"/>
  <c r="P14" i="20"/>
  <c r="P15" i="20"/>
  <c r="P16" i="20"/>
  <c r="P17" i="20"/>
  <c r="P18" i="20"/>
  <c r="P19" i="20"/>
  <c r="P20" i="20"/>
  <c r="P21" i="20"/>
  <c r="P22" i="20"/>
  <c r="P23" i="20"/>
  <c r="P24" i="20"/>
  <c r="P27" i="20"/>
  <c r="P28" i="20"/>
  <c r="P29" i="20"/>
  <c r="P30" i="20"/>
  <c r="P31" i="20"/>
  <c r="P32" i="20"/>
  <c r="P33" i="20"/>
  <c r="P34" i="20"/>
  <c r="P35" i="20"/>
  <c r="P36" i="20"/>
  <c r="P37" i="20"/>
  <c r="P38" i="20"/>
  <c r="P39" i="20"/>
  <c r="P40" i="20"/>
  <c r="P41" i="20"/>
  <c r="P42" i="20"/>
  <c r="P43" i="20"/>
  <c r="P44" i="20"/>
  <c r="P47" i="20"/>
  <c r="P48" i="20"/>
  <c r="P49" i="20"/>
  <c r="P50" i="20"/>
  <c r="P51" i="20"/>
  <c r="P52" i="20"/>
  <c r="P53" i="20"/>
  <c r="P54" i="20"/>
  <c r="P55" i="20"/>
  <c r="P56" i="20"/>
  <c r="P57" i="20"/>
  <c r="P58" i="20"/>
  <c r="P59" i="20"/>
  <c r="P60" i="20"/>
  <c r="P61" i="20"/>
  <c r="P62" i="20"/>
  <c r="P63" i="20"/>
  <c r="P66" i="20"/>
  <c r="P67" i="20"/>
  <c r="P68" i="20"/>
  <c r="P69" i="20"/>
  <c r="P70" i="20"/>
  <c r="P71" i="20"/>
  <c r="P72" i="20"/>
  <c r="P75" i="20"/>
  <c r="P76" i="20"/>
  <c r="P77" i="20"/>
  <c r="P78" i="20"/>
  <c r="P81" i="20"/>
  <c r="P82" i="20"/>
  <c r="P83" i="20"/>
  <c r="P84" i="20"/>
  <c r="P85" i="20"/>
  <c r="P88" i="20"/>
  <c r="P89" i="20"/>
  <c r="P90" i="20"/>
  <c r="P91" i="20"/>
  <c r="P92" i="20"/>
  <c r="P93" i="20"/>
  <c r="P94" i="20"/>
  <c r="P95" i="20"/>
  <c r="P96" i="20"/>
  <c r="P97" i="20"/>
  <c r="P98" i="20"/>
  <c r="P101" i="20"/>
  <c r="P102" i="20"/>
  <c r="P106" i="20"/>
  <c r="P108" i="20"/>
  <c r="P109" i="20"/>
  <c r="AA103" i="20" l="1"/>
  <c r="P105" i="20"/>
  <c r="P104" i="20" s="1"/>
  <c r="P100" i="20"/>
  <c r="P99" i="20" s="1"/>
  <c r="P74" i="20"/>
  <c r="P73" i="20" s="1"/>
  <c r="P65" i="20"/>
  <c r="P64" i="20" s="1"/>
  <c r="P80" i="20"/>
  <c r="P79" i="20" s="1"/>
  <c r="P46" i="20"/>
  <c r="P45" i="20" s="1"/>
  <c r="P26" i="20"/>
  <c r="P25" i="20" s="1"/>
  <c r="P13" i="20"/>
  <c r="P12" i="20" s="1"/>
  <c r="P64" i="8" l="1"/>
  <c r="Q64" i="8"/>
  <c r="R64" i="8"/>
  <c r="AB90" i="20" l="1"/>
  <c r="AC90" i="20"/>
  <c r="AD90" i="20"/>
  <c r="AE90" i="20"/>
  <c r="AG90" i="20"/>
  <c r="AH90" i="20"/>
  <c r="AI90" i="20"/>
  <c r="AJ90" i="20"/>
  <c r="AK90" i="20"/>
  <c r="U89" i="20"/>
  <c r="U90" i="20"/>
  <c r="AF90" i="20" s="1"/>
  <c r="AA90" i="20"/>
  <c r="AL90" i="20" l="1"/>
  <c r="U92" i="20" l="1"/>
  <c r="AB92" i="20"/>
  <c r="AC92" i="20"/>
  <c r="AD92" i="20"/>
  <c r="AE92" i="20"/>
  <c r="AG92" i="20"/>
  <c r="AH92" i="20"/>
  <c r="AI92" i="20"/>
  <c r="AJ92" i="20"/>
  <c r="AK92" i="20"/>
  <c r="U91" i="20"/>
  <c r="U93" i="20"/>
  <c r="AA92" i="20"/>
  <c r="AB57" i="20"/>
  <c r="AC57" i="20"/>
  <c r="AD57" i="20"/>
  <c r="AE57" i="20"/>
  <c r="AG57" i="20"/>
  <c r="AH57" i="20"/>
  <c r="AI57" i="20"/>
  <c r="AJ57" i="20"/>
  <c r="AK57" i="20"/>
  <c r="U55" i="20"/>
  <c r="U56" i="20"/>
  <c r="U57" i="20"/>
  <c r="U58" i="20"/>
  <c r="U59" i="20"/>
  <c r="AA57" i="20"/>
  <c r="AF92" i="20" l="1"/>
  <c r="AF57" i="20"/>
  <c r="AB108" i="20"/>
  <c r="AC108" i="20"/>
  <c r="AD108" i="20"/>
  <c r="AE108" i="20"/>
  <c r="AF108" i="20"/>
  <c r="AG108" i="20"/>
  <c r="AH108" i="20"/>
  <c r="AI108" i="20"/>
  <c r="AJ108" i="20"/>
  <c r="AK108" i="20"/>
  <c r="AB109" i="20"/>
  <c r="AC109" i="20"/>
  <c r="AD109" i="20"/>
  <c r="AE109" i="20"/>
  <c r="AG109" i="20"/>
  <c r="AH109" i="20"/>
  <c r="AI109" i="20"/>
  <c r="AJ109" i="20"/>
  <c r="AK109" i="20"/>
  <c r="AL92" i="20" l="1"/>
  <c r="AL57" i="20"/>
  <c r="AA108" i="20"/>
  <c r="AL108" i="20" l="1"/>
  <c r="E23" i="12" l="1"/>
  <c r="D23" i="12"/>
  <c r="P55" i="8" l="1"/>
  <c r="Q55" i="8"/>
  <c r="R55" i="8"/>
  <c r="K55" i="8"/>
  <c r="O55" i="8" s="1"/>
  <c r="AB96" i="20" l="1"/>
  <c r="AC96" i="20"/>
  <c r="AD96" i="20"/>
  <c r="AE96" i="20"/>
  <c r="AG96" i="20"/>
  <c r="AH96" i="20"/>
  <c r="AI96" i="20"/>
  <c r="AJ96" i="20"/>
  <c r="AK96" i="20"/>
  <c r="U94" i="20"/>
  <c r="U95" i="20"/>
  <c r="U96" i="20"/>
  <c r="AF96" i="20" s="1"/>
  <c r="U97" i="20"/>
  <c r="AA96" i="20"/>
  <c r="AL96" i="20" l="1"/>
  <c r="P54" i="8" l="1"/>
  <c r="Q54" i="8"/>
  <c r="R54" i="8"/>
  <c r="K54" i="8"/>
  <c r="O54" i="8" l="1"/>
  <c r="K58" i="8"/>
  <c r="L69" i="8" l="1"/>
  <c r="M69" i="8"/>
  <c r="N69" i="8"/>
  <c r="R70" i="8"/>
  <c r="Q70" i="8"/>
  <c r="Q69" i="8" s="1"/>
  <c r="P70" i="8"/>
  <c r="K70" i="8"/>
  <c r="O70" i="8" s="1"/>
  <c r="K17" i="8"/>
  <c r="O17" i="8" s="1"/>
  <c r="P17" i="8"/>
  <c r="Q17" i="8"/>
  <c r="R17" i="8"/>
  <c r="P18" i="8"/>
  <c r="Q18" i="8"/>
  <c r="R18" i="8"/>
  <c r="P19" i="8"/>
  <c r="Q19" i="8"/>
  <c r="R19" i="8"/>
  <c r="K18" i="8"/>
  <c r="K19" i="8"/>
  <c r="R69" i="8" l="1"/>
  <c r="O18" i="8"/>
  <c r="O69" i="8"/>
  <c r="P69" i="8"/>
  <c r="K69" i="8"/>
  <c r="AJ94" i="20" l="1"/>
  <c r="AK94" i="20"/>
  <c r="AB94" i="20"/>
  <c r="AC94" i="20"/>
  <c r="AD94" i="20"/>
  <c r="AE94" i="20"/>
  <c r="AG94" i="20"/>
  <c r="AH94" i="20"/>
  <c r="AI94" i="20"/>
  <c r="AA94" i="20"/>
  <c r="AF94" i="20"/>
  <c r="AL94" i="20" l="1"/>
  <c r="AB23" i="20" l="1"/>
  <c r="AC23" i="20"/>
  <c r="AD23" i="20"/>
  <c r="AE23" i="20"/>
  <c r="AG23" i="20"/>
  <c r="AH23" i="20"/>
  <c r="AI23" i="20"/>
  <c r="AJ23" i="20"/>
  <c r="AK23" i="20"/>
  <c r="U22" i="20"/>
  <c r="U23" i="20"/>
  <c r="AF23" i="20" s="1"/>
  <c r="AA109" i="20" l="1"/>
  <c r="AA23" i="20"/>
  <c r="AL23" i="20" l="1"/>
  <c r="R67" i="8" l="1"/>
  <c r="R66" i="8" s="1"/>
  <c r="R65" i="8" s="1"/>
  <c r="Q67" i="8"/>
  <c r="Q66" i="8" s="1"/>
  <c r="Q65" i="8" s="1"/>
  <c r="P67" i="8"/>
  <c r="P66" i="8" s="1"/>
  <c r="P65" i="8" s="1"/>
  <c r="R61" i="8"/>
  <c r="Q61" i="8"/>
  <c r="P61" i="8"/>
  <c r="R60" i="8"/>
  <c r="Q60" i="8"/>
  <c r="P60" i="8"/>
  <c r="R59" i="8"/>
  <c r="Q59" i="8"/>
  <c r="P59" i="8"/>
  <c r="R58" i="8"/>
  <c r="Q58" i="8"/>
  <c r="P58" i="8"/>
  <c r="R57" i="8"/>
  <c r="Q57" i="8"/>
  <c r="P57" i="8"/>
  <c r="R56" i="8"/>
  <c r="Q56" i="8"/>
  <c r="P56" i="8"/>
  <c r="R53" i="8"/>
  <c r="Q53" i="8"/>
  <c r="P53" i="8"/>
  <c r="R52" i="8"/>
  <c r="Q52" i="8"/>
  <c r="P52" i="8"/>
  <c r="R51" i="8"/>
  <c r="Q51" i="8"/>
  <c r="P51" i="8"/>
  <c r="R50" i="8"/>
  <c r="Q50" i="8"/>
  <c r="P50" i="8"/>
  <c r="R49" i="8"/>
  <c r="Q49" i="8"/>
  <c r="P49" i="8"/>
  <c r="R48" i="8"/>
  <c r="Q48" i="8"/>
  <c r="P48" i="8"/>
  <c r="R45" i="8"/>
  <c r="Q45" i="8"/>
  <c r="P45" i="8"/>
  <c r="R44" i="8"/>
  <c r="Q44" i="8"/>
  <c r="P44" i="8"/>
  <c r="R43" i="8"/>
  <c r="Q43" i="8"/>
  <c r="P43" i="8"/>
  <c r="R42" i="8"/>
  <c r="Q42" i="8"/>
  <c r="P42" i="8"/>
  <c r="R40" i="8"/>
  <c r="Q40" i="8"/>
  <c r="P40" i="8"/>
  <c r="R39" i="8"/>
  <c r="Q39" i="8"/>
  <c r="P39" i="8"/>
  <c r="R38" i="8"/>
  <c r="Q38" i="8"/>
  <c r="P38" i="8"/>
  <c r="R37" i="8"/>
  <c r="Q37" i="8"/>
  <c r="P37" i="8"/>
  <c r="R36" i="8"/>
  <c r="Q36" i="8"/>
  <c r="P36" i="8"/>
  <c r="R35" i="8"/>
  <c r="Q35" i="8"/>
  <c r="P35" i="8"/>
  <c r="R32" i="8"/>
  <c r="Q32" i="8"/>
  <c r="P32" i="8"/>
  <c r="R31" i="8"/>
  <c r="Q31" i="8"/>
  <c r="P31" i="8"/>
  <c r="R30" i="8"/>
  <c r="Q30" i="8"/>
  <c r="P30" i="8"/>
  <c r="R27" i="8"/>
  <c r="Q27" i="8"/>
  <c r="P27" i="8"/>
  <c r="R26" i="8"/>
  <c r="R25" i="8" s="1"/>
  <c r="R24" i="8" s="1"/>
  <c r="Q26" i="8"/>
  <c r="Q25" i="8" s="1"/>
  <c r="Q24" i="8" s="1"/>
  <c r="P26" i="8"/>
  <c r="P25" i="8" s="1"/>
  <c r="P24" i="8" s="1"/>
  <c r="R23" i="8"/>
  <c r="Q23" i="8"/>
  <c r="P23" i="8"/>
  <c r="R22" i="8"/>
  <c r="Q22" i="8"/>
  <c r="P22" i="8"/>
  <c r="R21" i="8"/>
  <c r="Q21" i="8"/>
  <c r="P21" i="8"/>
  <c r="R20" i="8"/>
  <c r="Q20" i="8"/>
  <c r="P20" i="8"/>
  <c r="R16" i="8"/>
  <c r="Q16" i="8"/>
  <c r="P16" i="8"/>
  <c r="R15" i="8"/>
  <c r="Q15" i="8"/>
  <c r="P15" i="8"/>
  <c r="P14" i="8"/>
  <c r="Q14" i="8"/>
  <c r="R14" i="8"/>
  <c r="K67" i="8"/>
  <c r="K64" i="8"/>
  <c r="O64" i="8" s="1"/>
  <c r="K61" i="8"/>
  <c r="K60" i="8"/>
  <c r="K59" i="8"/>
  <c r="K57" i="8"/>
  <c r="K56" i="8"/>
  <c r="K53" i="8"/>
  <c r="K52" i="8"/>
  <c r="O52" i="8" s="1"/>
  <c r="K51" i="8"/>
  <c r="K50" i="8"/>
  <c r="K49" i="8"/>
  <c r="K48" i="8"/>
  <c r="K45" i="8"/>
  <c r="K44" i="8"/>
  <c r="K43" i="8"/>
  <c r="K42" i="8"/>
  <c r="K40" i="8"/>
  <c r="K39" i="8"/>
  <c r="K38" i="8"/>
  <c r="K37" i="8"/>
  <c r="K36" i="8"/>
  <c r="K35" i="8"/>
  <c r="K32" i="8"/>
  <c r="K31" i="8"/>
  <c r="K30" i="8"/>
  <c r="K27" i="8"/>
  <c r="K26" i="8"/>
  <c r="K15" i="8"/>
  <c r="K16" i="8"/>
  <c r="K20" i="8"/>
  <c r="K21" i="8"/>
  <c r="K22" i="8"/>
  <c r="K23" i="8"/>
  <c r="K14" i="8"/>
  <c r="L13" i="8"/>
  <c r="L12" i="8" s="1"/>
  <c r="M13" i="8"/>
  <c r="M12" i="8" s="1"/>
  <c r="N13" i="8"/>
  <c r="N12" i="8" s="1"/>
  <c r="L29" i="8"/>
  <c r="L28" i="8" s="1"/>
  <c r="M29" i="8"/>
  <c r="M28" i="8" s="1"/>
  <c r="N29" i="8"/>
  <c r="N28" i="8" s="1"/>
  <c r="L34" i="8"/>
  <c r="L33" i="8" s="1"/>
  <c r="M34" i="8"/>
  <c r="M33" i="8" s="1"/>
  <c r="N34" i="8"/>
  <c r="N33" i="8" s="1"/>
  <c r="L47" i="8"/>
  <c r="L46" i="8" s="1"/>
  <c r="M47" i="8"/>
  <c r="M46" i="8" s="1"/>
  <c r="N47" i="8"/>
  <c r="N46" i="8" s="1"/>
  <c r="L63" i="8"/>
  <c r="L62" i="8" s="1"/>
  <c r="M63" i="8"/>
  <c r="M62" i="8" s="1"/>
  <c r="N63" i="8"/>
  <c r="N62" i="8" s="1"/>
  <c r="K68" i="8"/>
  <c r="L68" i="8"/>
  <c r="M68" i="8"/>
  <c r="N68" i="8"/>
  <c r="O68" i="8"/>
  <c r="P68" i="8"/>
  <c r="Q68" i="8"/>
  <c r="R68" i="8"/>
  <c r="AK107" i="20"/>
  <c r="AJ107" i="20"/>
  <c r="AI107" i="20"/>
  <c r="AH107" i="20"/>
  <c r="AG107" i="20"/>
  <c r="AE107" i="20"/>
  <c r="AD107" i="20"/>
  <c r="AC107" i="20"/>
  <c r="AB107" i="20"/>
  <c r="AK106" i="20"/>
  <c r="AJ106" i="20"/>
  <c r="AI106" i="20"/>
  <c r="AH106" i="20"/>
  <c r="AG106" i="20"/>
  <c r="AE106" i="20"/>
  <c r="AD106" i="20"/>
  <c r="AC106" i="20"/>
  <c r="AB106" i="20"/>
  <c r="AK102" i="20"/>
  <c r="AJ102" i="20"/>
  <c r="AI102" i="20"/>
  <c r="AH102" i="20"/>
  <c r="AG102" i="20"/>
  <c r="AE102" i="20"/>
  <c r="AD102" i="20"/>
  <c r="AC102" i="20"/>
  <c r="AB102" i="20"/>
  <c r="AK101" i="20"/>
  <c r="AJ101" i="20"/>
  <c r="AI101" i="20"/>
  <c r="AH101" i="20"/>
  <c r="AG101" i="20"/>
  <c r="AE101" i="20"/>
  <c r="AD101" i="20"/>
  <c r="AC101" i="20"/>
  <c r="AB101" i="20"/>
  <c r="AK98" i="20"/>
  <c r="AJ98" i="20"/>
  <c r="AI98" i="20"/>
  <c r="AH98" i="20"/>
  <c r="AG98" i="20"/>
  <c r="AE98" i="20"/>
  <c r="AD98" i="20"/>
  <c r="AC98" i="20"/>
  <c r="AB98" i="20"/>
  <c r="AK97" i="20"/>
  <c r="AJ97" i="20"/>
  <c r="AI97" i="20"/>
  <c r="AH97" i="20"/>
  <c r="AG97" i="20"/>
  <c r="AE97" i="20"/>
  <c r="AD97" i="20"/>
  <c r="AC97" i="20"/>
  <c r="AB97" i="20"/>
  <c r="AK95" i="20"/>
  <c r="AJ95" i="20"/>
  <c r="AI95" i="20"/>
  <c r="AH95" i="20"/>
  <c r="AG95" i="20"/>
  <c r="AE95" i="20"/>
  <c r="AD95" i="20"/>
  <c r="AC95" i="20"/>
  <c r="AB95" i="20"/>
  <c r="AK93" i="20"/>
  <c r="AJ93" i="20"/>
  <c r="AI93" i="20"/>
  <c r="AH93" i="20"/>
  <c r="AG93" i="20"/>
  <c r="AE93" i="20"/>
  <c r="AD93" i="20"/>
  <c r="AC93" i="20"/>
  <c r="AB93" i="20"/>
  <c r="AK91" i="20"/>
  <c r="AJ91" i="20"/>
  <c r="AI91" i="20"/>
  <c r="AH91" i="20"/>
  <c r="AG91" i="20"/>
  <c r="AE91" i="20"/>
  <c r="AD91" i="20"/>
  <c r="AC91" i="20"/>
  <c r="AB91" i="20"/>
  <c r="AK89" i="20"/>
  <c r="AJ89" i="20"/>
  <c r="AI89" i="20"/>
  <c r="AH89" i="20"/>
  <c r="AG89" i="20"/>
  <c r="AE89" i="20"/>
  <c r="AD89" i="20"/>
  <c r="AC89" i="20"/>
  <c r="AB89" i="20"/>
  <c r="AK88" i="20"/>
  <c r="AJ88" i="20"/>
  <c r="AI88" i="20"/>
  <c r="AH88" i="20"/>
  <c r="AG88" i="20"/>
  <c r="AE88" i="20"/>
  <c r="AD88" i="20"/>
  <c r="AC88" i="20"/>
  <c r="AB88" i="20"/>
  <c r="AK87" i="20"/>
  <c r="AJ87" i="20"/>
  <c r="AI87" i="20"/>
  <c r="AH87" i="20"/>
  <c r="AG87" i="20"/>
  <c r="AE87" i="20"/>
  <c r="AD87" i="20"/>
  <c r="AC87" i="20"/>
  <c r="AB87" i="20"/>
  <c r="AK86" i="20"/>
  <c r="AJ86" i="20"/>
  <c r="AI86" i="20"/>
  <c r="AH86" i="20"/>
  <c r="AG86" i="20"/>
  <c r="AE86" i="20"/>
  <c r="AD86" i="20"/>
  <c r="AC86" i="20"/>
  <c r="AB86" i="20"/>
  <c r="AK85" i="20"/>
  <c r="AJ85" i="20"/>
  <c r="AI85" i="20"/>
  <c r="AH85" i="20"/>
  <c r="AG85" i="20"/>
  <c r="AE85" i="20"/>
  <c r="AD85" i="20"/>
  <c r="AC85" i="20"/>
  <c r="AB85" i="20"/>
  <c r="AK84" i="20"/>
  <c r="AJ84" i="20"/>
  <c r="AI84" i="20"/>
  <c r="AH84" i="20"/>
  <c r="AG84" i="20"/>
  <c r="AE84" i="20"/>
  <c r="AD84" i="20"/>
  <c r="AC84" i="20"/>
  <c r="AB84" i="20"/>
  <c r="AK83" i="20"/>
  <c r="AJ83" i="20"/>
  <c r="AI83" i="20"/>
  <c r="AH83" i="20"/>
  <c r="AG83" i="20"/>
  <c r="AE83" i="20"/>
  <c r="AD83" i="20"/>
  <c r="AC83" i="20"/>
  <c r="AB83" i="20"/>
  <c r="AK82" i="20"/>
  <c r="AJ82" i="20"/>
  <c r="AI82" i="20"/>
  <c r="AH82" i="20"/>
  <c r="AG82" i="20"/>
  <c r="AE82" i="20"/>
  <c r="AD82" i="20"/>
  <c r="AC82" i="20"/>
  <c r="AB82" i="20"/>
  <c r="AK81" i="20"/>
  <c r="AJ81" i="20"/>
  <c r="AI81" i="20"/>
  <c r="AH81" i="20"/>
  <c r="AG81" i="20"/>
  <c r="AE81" i="20"/>
  <c r="AD81" i="20"/>
  <c r="AC81" i="20"/>
  <c r="AB81" i="20"/>
  <c r="AK78" i="20"/>
  <c r="AJ78" i="20"/>
  <c r="AI78" i="20"/>
  <c r="AH78" i="20"/>
  <c r="AG78" i="20"/>
  <c r="AE78" i="20"/>
  <c r="AD78" i="20"/>
  <c r="AC78" i="20"/>
  <c r="AB78" i="20"/>
  <c r="AK77" i="20"/>
  <c r="AJ77" i="20"/>
  <c r="AI77" i="20"/>
  <c r="AH77" i="20"/>
  <c r="AG77" i="20"/>
  <c r="AE77" i="20"/>
  <c r="AD77" i="20"/>
  <c r="AC77" i="20"/>
  <c r="AB77" i="20"/>
  <c r="AK76" i="20"/>
  <c r="AJ76" i="20"/>
  <c r="AI76" i="20"/>
  <c r="AH76" i="20"/>
  <c r="AG76" i="20"/>
  <c r="AE76" i="20"/>
  <c r="AD76" i="20"/>
  <c r="AC76" i="20"/>
  <c r="AB76" i="20"/>
  <c r="AK75" i="20"/>
  <c r="AJ75" i="20"/>
  <c r="AI75" i="20"/>
  <c r="AH75" i="20"/>
  <c r="AG75" i="20"/>
  <c r="AE75" i="20"/>
  <c r="AD75" i="20"/>
  <c r="AC75" i="20"/>
  <c r="AB75" i="20"/>
  <c r="AK72" i="20"/>
  <c r="AJ72" i="20"/>
  <c r="AI72" i="20"/>
  <c r="AH72" i="20"/>
  <c r="AG72" i="20"/>
  <c r="AE72" i="20"/>
  <c r="AD72" i="20"/>
  <c r="AC72" i="20"/>
  <c r="AB72" i="20"/>
  <c r="AK71" i="20"/>
  <c r="AJ71" i="20"/>
  <c r="AI71" i="20"/>
  <c r="AH71" i="20"/>
  <c r="AG71" i="20"/>
  <c r="AE71" i="20"/>
  <c r="AD71" i="20"/>
  <c r="AC71" i="20"/>
  <c r="AB71" i="20"/>
  <c r="AK70" i="20"/>
  <c r="AJ70" i="20"/>
  <c r="AI70" i="20"/>
  <c r="AH70" i="20"/>
  <c r="AG70" i="20"/>
  <c r="AE70" i="20"/>
  <c r="AD70" i="20"/>
  <c r="AC70" i="20"/>
  <c r="AB70" i="20"/>
  <c r="AK69" i="20"/>
  <c r="AJ69" i="20"/>
  <c r="AI69" i="20"/>
  <c r="AH69" i="20"/>
  <c r="AG69" i="20"/>
  <c r="AE69" i="20"/>
  <c r="AD69" i="20"/>
  <c r="AC69" i="20"/>
  <c r="AB69" i="20"/>
  <c r="AK68" i="20"/>
  <c r="AJ68" i="20"/>
  <c r="AI68" i="20"/>
  <c r="AH68" i="20"/>
  <c r="AG68" i="20"/>
  <c r="AE68" i="20"/>
  <c r="AD68" i="20"/>
  <c r="AC68" i="20"/>
  <c r="AB68" i="20"/>
  <c r="AK67" i="20"/>
  <c r="AJ67" i="20"/>
  <c r="AI67" i="20"/>
  <c r="AH67" i="20"/>
  <c r="AG67" i="20"/>
  <c r="AE67" i="20"/>
  <c r="AD67" i="20"/>
  <c r="AC67" i="20"/>
  <c r="AB67" i="20"/>
  <c r="AK66" i="20"/>
  <c r="AJ66" i="20"/>
  <c r="AI66" i="20"/>
  <c r="AH66" i="20"/>
  <c r="AG66" i="20"/>
  <c r="AE66" i="20"/>
  <c r="AD66" i="20"/>
  <c r="AC66" i="20"/>
  <c r="AB66" i="20"/>
  <c r="AK63" i="20"/>
  <c r="AJ63" i="20"/>
  <c r="AI63" i="20"/>
  <c r="AH63" i="20"/>
  <c r="AG63" i="20"/>
  <c r="AE63" i="20"/>
  <c r="AD63" i="20"/>
  <c r="AC63" i="20"/>
  <c r="AB63" i="20"/>
  <c r="AK62" i="20"/>
  <c r="AJ62" i="20"/>
  <c r="AI62" i="20"/>
  <c r="AH62" i="20"/>
  <c r="AG62" i="20"/>
  <c r="AE62" i="20"/>
  <c r="AD62" i="20"/>
  <c r="AC62" i="20"/>
  <c r="AB62" i="20"/>
  <c r="AK61" i="20"/>
  <c r="AJ61" i="20"/>
  <c r="AI61" i="20"/>
  <c r="AH61" i="20"/>
  <c r="AG61" i="20"/>
  <c r="AE61" i="20"/>
  <c r="AD61" i="20"/>
  <c r="AC61" i="20"/>
  <c r="AB61" i="20"/>
  <c r="AK60" i="20"/>
  <c r="AJ60" i="20"/>
  <c r="AI60" i="20"/>
  <c r="AH60" i="20"/>
  <c r="AG60" i="20"/>
  <c r="AE60" i="20"/>
  <c r="AD60" i="20"/>
  <c r="AC60" i="20"/>
  <c r="AB60" i="20"/>
  <c r="AK59" i="20"/>
  <c r="AJ59" i="20"/>
  <c r="AI59" i="20"/>
  <c r="AH59" i="20"/>
  <c r="AG59" i="20"/>
  <c r="AE59" i="20"/>
  <c r="AD59" i="20"/>
  <c r="AC59" i="20"/>
  <c r="AB59" i="20"/>
  <c r="AK58" i="20"/>
  <c r="AJ58" i="20"/>
  <c r="AI58" i="20"/>
  <c r="AH58" i="20"/>
  <c r="AG58" i="20"/>
  <c r="AE58" i="20"/>
  <c r="AD58" i="20"/>
  <c r="AC58" i="20"/>
  <c r="AB58" i="20"/>
  <c r="AK56" i="20"/>
  <c r="AJ56" i="20"/>
  <c r="AI56" i="20"/>
  <c r="AH56" i="20"/>
  <c r="AG56" i="20"/>
  <c r="AE56" i="20"/>
  <c r="AD56" i="20"/>
  <c r="AC56" i="20"/>
  <c r="AB56" i="20"/>
  <c r="AK55" i="20"/>
  <c r="AJ55" i="20"/>
  <c r="AI55" i="20"/>
  <c r="AH55" i="20"/>
  <c r="AG55" i="20"/>
  <c r="AE55" i="20"/>
  <c r="AD55" i="20"/>
  <c r="AC55" i="20"/>
  <c r="AB55" i="20"/>
  <c r="AK54" i="20"/>
  <c r="AJ54" i="20"/>
  <c r="AI54" i="20"/>
  <c r="AH54" i="20"/>
  <c r="AG54" i="20"/>
  <c r="AE54" i="20"/>
  <c r="AD54" i="20"/>
  <c r="AC54" i="20"/>
  <c r="AB54" i="20"/>
  <c r="AK53" i="20"/>
  <c r="AJ53" i="20"/>
  <c r="AI53" i="20"/>
  <c r="AH53" i="20"/>
  <c r="AG53" i="20"/>
  <c r="AE53" i="20"/>
  <c r="AD53" i="20"/>
  <c r="AC53" i="20"/>
  <c r="AB53" i="20"/>
  <c r="AK52" i="20"/>
  <c r="AJ52" i="20"/>
  <c r="AI52" i="20"/>
  <c r="AH52" i="20"/>
  <c r="AG52" i="20"/>
  <c r="AE52" i="20"/>
  <c r="AD52" i="20"/>
  <c r="AC52" i="20"/>
  <c r="AB52" i="20"/>
  <c r="AK51" i="20"/>
  <c r="AJ51" i="20"/>
  <c r="AI51" i="20"/>
  <c r="AH51" i="20"/>
  <c r="AG51" i="20"/>
  <c r="AE51" i="20"/>
  <c r="AD51" i="20"/>
  <c r="AC51" i="20"/>
  <c r="AB51"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4" i="20"/>
  <c r="AJ44" i="20"/>
  <c r="AI44" i="20"/>
  <c r="AH44" i="20"/>
  <c r="AG44" i="20"/>
  <c r="AE44" i="20"/>
  <c r="AD44" i="20"/>
  <c r="AC44" i="20"/>
  <c r="AB44" i="20"/>
  <c r="AK43" i="20"/>
  <c r="AJ43" i="20"/>
  <c r="AI43" i="20"/>
  <c r="AH43" i="20"/>
  <c r="AG43" i="20"/>
  <c r="AE43" i="20"/>
  <c r="AD43" i="20"/>
  <c r="AC43" i="20"/>
  <c r="AB43" i="20"/>
  <c r="AK42" i="20"/>
  <c r="AJ42" i="20"/>
  <c r="AI42" i="20"/>
  <c r="AH42" i="20"/>
  <c r="AG42" i="20"/>
  <c r="AE42" i="20"/>
  <c r="AD42" i="20"/>
  <c r="AC42" i="20"/>
  <c r="AB42" i="20"/>
  <c r="AK41" i="20"/>
  <c r="AJ41" i="20"/>
  <c r="AI41" i="20"/>
  <c r="AH41" i="20"/>
  <c r="AG41" i="20"/>
  <c r="AE41" i="20"/>
  <c r="AD41" i="20"/>
  <c r="AC41" i="20"/>
  <c r="AB41" i="20"/>
  <c r="AK40" i="20"/>
  <c r="AJ40" i="20"/>
  <c r="AI40" i="20"/>
  <c r="AH40" i="20"/>
  <c r="AG40" i="20"/>
  <c r="AE40" i="20"/>
  <c r="AD40" i="20"/>
  <c r="AC40" i="20"/>
  <c r="AB40" i="20"/>
  <c r="AK39" i="20"/>
  <c r="AJ39" i="20"/>
  <c r="AI39" i="20"/>
  <c r="AH39" i="20"/>
  <c r="AG39" i="20"/>
  <c r="AE39" i="20"/>
  <c r="AD39" i="20"/>
  <c r="AC39" i="20"/>
  <c r="AB39" i="20"/>
  <c r="AK38" i="20"/>
  <c r="AJ38" i="20"/>
  <c r="AI38" i="20"/>
  <c r="AH38" i="20"/>
  <c r="AG38" i="20"/>
  <c r="AE38" i="20"/>
  <c r="AD38" i="20"/>
  <c r="AC38" i="20"/>
  <c r="AB38"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3" i="20"/>
  <c r="AJ33" i="20"/>
  <c r="AI33" i="20"/>
  <c r="AH33" i="20"/>
  <c r="AG33" i="20"/>
  <c r="AE33" i="20"/>
  <c r="AD33" i="20"/>
  <c r="AC33" i="20"/>
  <c r="AB33" i="20"/>
  <c r="AK32" i="20"/>
  <c r="AJ32" i="20"/>
  <c r="AI32" i="20"/>
  <c r="AH32" i="20"/>
  <c r="AG32" i="20"/>
  <c r="AE32" i="20"/>
  <c r="AD32" i="20"/>
  <c r="AC32" i="20"/>
  <c r="AB32" i="20"/>
  <c r="AK31" i="20"/>
  <c r="AJ31" i="20"/>
  <c r="AI31" i="20"/>
  <c r="AH31" i="20"/>
  <c r="AG31" i="20"/>
  <c r="AE31" i="20"/>
  <c r="AD31" i="20"/>
  <c r="AC31" i="20"/>
  <c r="AB31" i="20"/>
  <c r="AK30" i="20"/>
  <c r="AJ30" i="20"/>
  <c r="AI30" i="20"/>
  <c r="AH30" i="20"/>
  <c r="AG30" i="20"/>
  <c r="AE30" i="20"/>
  <c r="AD30" i="20"/>
  <c r="AC30" i="20"/>
  <c r="AB30" i="20"/>
  <c r="AK29" i="20"/>
  <c r="AJ29" i="20"/>
  <c r="AI29" i="20"/>
  <c r="AH29" i="20"/>
  <c r="AG29" i="20"/>
  <c r="AE29" i="20"/>
  <c r="AD29" i="20"/>
  <c r="AK28" i="20"/>
  <c r="AJ28" i="20"/>
  <c r="AI28" i="20"/>
  <c r="AH28" i="20"/>
  <c r="AG28" i="20"/>
  <c r="AE28" i="20"/>
  <c r="AD28" i="20"/>
  <c r="AC28" i="20"/>
  <c r="AB28" i="20"/>
  <c r="AK27" i="20"/>
  <c r="AJ27" i="20"/>
  <c r="AI27" i="20"/>
  <c r="AH27" i="20"/>
  <c r="AG27" i="20"/>
  <c r="AE27" i="20"/>
  <c r="AD27" i="20"/>
  <c r="AC27" i="20"/>
  <c r="AB27" i="20"/>
  <c r="AA106" i="20"/>
  <c r="AA102" i="20"/>
  <c r="AA101" i="20"/>
  <c r="AA82" i="20"/>
  <c r="AA83" i="20"/>
  <c r="AA84" i="20"/>
  <c r="AA85" i="20"/>
  <c r="AA86" i="20"/>
  <c r="AA87" i="20"/>
  <c r="AA88" i="20"/>
  <c r="AA89" i="20"/>
  <c r="AA95" i="20"/>
  <c r="AA81" i="20"/>
  <c r="AA76" i="20"/>
  <c r="AA77" i="20"/>
  <c r="AA78" i="20"/>
  <c r="AA75" i="20"/>
  <c r="AA68" i="20"/>
  <c r="AA69" i="20"/>
  <c r="AA70" i="20"/>
  <c r="AA71" i="20"/>
  <c r="AA72" i="20"/>
  <c r="AA66" i="20"/>
  <c r="AA61" i="20"/>
  <c r="AA48" i="20"/>
  <c r="AA50" i="20"/>
  <c r="AA51" i="20"/>
  <c r="AA52" i="20"/>
  <c r="AA53" i="20"/>
  <c r="AA54" i="20"/>
  <c r="AA55" i="20"/>
  <c r="AA56" i="20"/>
  <c r="AA58" i="20"/>
  <c r="AA59" i="20"/>
  <c r="AA60" i="20"/>
  <c r="AA62" i="20"/>
  <c r="AA63" i="20"/>
  <c r="AA47" i="20"/>
  <c r="AA42" i="20"/>
  <c r="AA43" i="20"/>
  <c r="AA28" i="20"/>
  <c r="AA29" i="20"/>
  <c r="AA30" i="20"/>
  <c r="AA31" i="20"/>
  <c r="AA32" i="20"/>
  <c r="AA33" i="20"/>
  <c r="AA34" i="20"/>
  <c r="AA35" i="20"/>
  <c r="AA36" i="20"/>
  <c r="AA37" i="20"/>
  <c r="AA38" i="20"/>
  <c r="AA39" i="20"/>
  <c r="AA40" i="20"/>
  <c r="AA41" i="20"/>
  <c r="AA27" i="20"/>
  <c r="AA19" i="20"/>
  <c r="AA20" i="20"/>
  <c r="AA14" i="20"/>
  <c r="AK24" i="20"/>
  <c r="AJ24" i="20"/>
  <c r="AI24" i="20"/>
  <c r="AH24" i="20"/>
  <c r="AG24" i="20"/>
  <c r="AE24" i="20"/>
  <c r="AD24" i="20"/>
  <c r="AC24" i="20"/>
  <c r="AB24" i="20"/>
  <c r="AA24" i="20"/>
  <c r="AK22" i="20"/>
  <c r="AJ22" i="20"/>
  <c r="AI22" i="20"/>
  <c r="AH22" i="20"/>
  <c r="AG22" i="20"/>
  <c r="AE22" i="20"/>
  <c r="AD22" i="20"/>
  <c r="AC22" i="20"/>
  <c r="AB22" i="20"/>
  <c r="AK21" i="20"/>
  <c r="AJ21" i="20"/>
  <c r="AI21" i="20"/>
  <c r="AH21" i="20"/>
  <c r="AG21" i="20"/>
  <c r="AE21" i="20"/>
  <c r="AD21" i="20"/>
  <c r="AC21" i="20"/>
  <c r="AB21" i="20"/>
  <c r="AK20" i="20"/>
  <c r="AJ20" i="20"/>
  <c r="AI20" i="20"/>
  <c r="AH20" i="20"/>
  <c r="AG20" i="20"/>
  <c r="AE20" i="20"/>
  <c r="AD20" i="20"/>
  <c r="AC20" i="20"/>
  <c r="AB20" i="20"/>
  <c r="AK19" i="20"/>
  <c r="AJ19" i="20"/>
  <c r="AI19" i="20"/>
  <c r="AH19" i="20"/>
  <c r="AG19" i="20"/>
  <c r="AE19" i="20"/>
  <c r="AD19" i="20"/>
  <c r="AC19" i="20"/>
  <c r="AB19" i="20"/>
  <c r="AK18" i="20"/>
  <c r="AJ18" i="20"/>
  <c r="AI18" i="20"/>
  <c r="AH18" i="20"/>
  <c r="AG18" i="20"/>
  <c r="AE18" i="20"/>
  <c r="AD18" i="20"/>
  <c r="AC18" i="20"/>
  <c r="AB18" i="20"/>
  <c r="AA18" i="20"/>
  <c r="AK17" i="20"/>
  <c r="AJ17" i="20"/>
  <c r="AI17" i="20"/>
  <c r="AH17" i="20"/>
  <c r="AG17" i="20"/>
  <c r="AE17" i="20"/>
  <c r="AD17" i="20"/>
  <c r="AC17" i="20"/>
  <c r="AB17" i="20"/>
  <c r="AA17" i="20"/>
  <c r="AK16" i="20"/>
  <c r="AJ16" i="20"/>
  <c r="AI16" i="20"/>
  <c r="AH16" i="20"/>
  <c r="AG16" i="20"/>
  <c r="AE16" i="20"/>
  <c r="AD16" i="20"/>
  <c r="AC16" i="20"/>
  <c r="AB16" i="20"/>
  <c r="AA16" i="20"/>
  <c r="AK15" i="20"/>
  <c r="AJ15" i="20"/>
  <c r="AI15" i="20"/>
  <c r="AH15" i="20"/>
  <c r="AG15" i="20"/>
  <c r="AE15" i="20"/>
  <c r="AD15" i="20"/>
  <c r="AC15" i="20"/>
  <c r="AB15" i="20"/>
  <c r="AB14" i="20"/>
  <c r="AC14" i="20"/>
  <c r="AD14" i="20"/>
  <c r="AE14" i="20"/>
  <c r="AG14" i="20"/>
  <c r="AH14" i="20"/>
  <c r="AI14" i="20"/>
  <c r="AJ14" i="20"/>
  <c r="AK14" i="20"/>
  <c r="V105" i="20"/>
  <c r="V104" i="20" s="1"/>
  <c r="W105" i="20"/>
  <c r="W104" i="20" s="1"/>
  <c r="X105" i="20"/>
  <c r="X104" i="20" s="1"/>
  <c r="Y105" i="20"/>
  <c r="Y104" i="20" s="1"/>
  <c r="Z105" i="20"/>
  <c r="Z104" i="20" s="1"/>
  <c r="AC105" i="20"/>
  <c r="AC104" i="20" s="1"/>
  <c r="AE105" i="20"/>
  <c r="AE104" i="20" s="1"/>
  <c r="AI105" i="20"/>
  <c r="AI104" i="20" s="1"/>
  <c r="V100" i="20"/>
  <c r="V99" i="20" s="1"/>
  <c r="W100" i="20"/>
  <c r="W99" i="20" s="1"/>
  <c r="X100" i="20"/>
  <c r="X99" i="20" s="1"/>
  <c r="Y100" i="20"/>
  <c r="Y99" i="20" s="1"/>
  <c r="Z100" i="20"/>
  <c r="Z99" i="20" s="1"/>
  <c r="AB100" i="20"/>
  <c r="AB99" i="20" s="1"/>
  <c r="Q105" i="20"/>
  <c r="Q104" i="20" s="1"/>
  <c r="R105" i="20"/>
  <c r="R104" i="20" s="1"/>
  <c r="S105" i="20"/>
  <c r="S104" i="20" s="1"/>
  <c r="T105" i="20"/>
  <c r="T104" i="20" s="1"/>
  <c r="Q100" i="20"/>
  <c r="Q99" i="20" s="1"/>
  <c r="R100" i="20"/>
  <c r="R99" i="20" s="1"/>
  <c r="S100" i="20"/>
  <c r="S99" i="20" s="1"/>
  <c r="T100" i="20"/>
  <c r="T99" i="20" s="1"/>
  <c r="V80" i="20"/>
  <c r="V79" i="20" s="1"/>
  <c r="W80" i="20"/>
  <c r="W79" i="20" s="1"/>
  <c r="X80" i="20"/>
  <c r="X79" i="20" s="1"/>
  <c r="Y80" i="20"/>
  <c r="Y79" i="20" s="1"/>
  <c r="Z80" i="20"/>
  <c r="Z79" i="20" s="1"/>
  <c r="Q80" i="20"/>
  <c r="Q79" i="20" s="1"/>
  <c r="R80" i="20"/>
  <c r="R79" i="20" s="1"/>
  <c r="S80" i="20"/>
  <c r="S79" i="20" s="1"/>
  <c r="T80" i="20"/>
  <c r="T79" i="20" s="1"/>
  <c r="V74" i="20"/>
  <c r="V73" i="20" s="1"/>
  <c r="W74" i="20"/>
  <c r="W73" i="20" s="1"/>
  <c r="X74" i="20"/>
  <c r="X73" i="20" s="1"/>
  <c r="Y74" i="20"/>
  <c r="Y73" i="20" s="1"/>
  <c r="Z74" i="20"/>
  <c r="Z73" i="20" s="1"/>
  <c r="Q74" i="20"/>
  <c r="Q73" i="20" s="1"/>
  <c r="R74" i="20"/>
  <c r="R73" i="20" s="1"/>
  <c r="S74" i="20"/>
  <c r="S73" i="20" s="1"/>
  <c r="T74" i="20"/>
  <c r="T73" i="20" s="1"/>
  <c r="V65" i="20"/>
  <c r="V64" i="20" s="1"/>
  <c r="W65" i="20"/>
  <c r="W64" i="20" s="1"/>
  <c r="X65" i="20"/>
  <c r="X64" i="20" s="1"/>
  <c r="Y65" i="20"/>
  <c r="Y64" i="20" s="1"/>
  <c r="Z65" i="20"/>
  <c r="Z64" i="20" s="1"/>
  <c r="Q65" i="20"/>
  <c r="Q64" i="20" s="1"/>
  <c r="R65" i="20"/>
  <c r="R64" i="20" s="1"/>
  <c r="S65" i="20"/>
  <c r="S64" i="20" s="1"/>
  <c r="T65" i="20"/>
  <c r="T64" i="20" s="1"/>
  <c r="V46" i="20"/>
  <c r="V45" i="20" s="1"/>
  <c r="W46" i="20"/>
  <c r="W45" i="20" s="1"/>
  <c r="X46" i="20"/>
  <c r="X45" i="20" s="1"/>
  <c r="Y46" i="20"/>
  <c r="Y45" i="20" s="1"/>
  <c r="Z46" i="20"/>
  <c r="Z45" i="20" s="1"/>
  <c r="AE46" i="20"/>
  <c r="AE45" i="20" s="1"/>
  <c r="Q46" i="20"/>
  <c r="Q45" i="20" s="1"/>
  <c r="R46" i="20"/>
  <c r="R45" i="20" s="1"/>
  <c r="S46" i="20"/>
  <c r="S45" i="20" s="1"/>
  <c r="T46" i="20"/>
  <c r="T45" i="20" s="1"/>
  <c r="V26" i="20"/>
  <c r="V25" i="20" s="1"/>
  <c r="W26" i="20"/>
  <c r="W25" i="20" s="1"/>
  <c r="X26" i="20"/>
  <c r="X25" i="20" s="1"/>
  <c r="Y26" i="20"/>
  <c r="Y25" i="20" s="1"/>
  <c r="Z26" i="20"/>
  <c r="Z25" i="20" s="1"/>
  <c r="Q26" i="20"/>
  <c r="Q25" i="20" s="1"/>
  <c r="R26" i="20"/>
  <c r="R25" i="20" s="1"/>
  <c r="S26" i="20"/>
  <c r="S25" i="20" s="1"/>
  <c r="T26" i="20"/>
  <c r="T25" i="20" s="1"/>
  <c r="V13" i="20"/>
  <c r="V12" i="20" s="1"/>
  <c r="W13" i="20"/>
  <c r="W12" i="20" s="1"/>
  <c r="X13" i="20"/>
  <c r="X12" i="20" s="1"/>
  <c r="Y13" i="20"/>
  <c r="Y12" i="20" s="1"/>
  <c r="Z13" i="20"/>
  <c r="Z12" i="20" s="1"/>
  <c r="Q13" i="20"/>
  <c r="Q12" i="20" s="1"/>
  <c r="R13" i="20"/>
  <c r="R12" i="20" s="1"/>
  <c r="S13" i="20"/>
  <c r="S12" i="20" s="1"/>
  <c r="T13" i="20"/>
  <c r="T12" i="20" s="1"/>
  <c r="U15" i="20"/>
  <c r="U109" i="20"/>
  <c r="U107" i="20"/>
  <c r="U106" i="20"/>
  <c r="AF106" i="20" s="1"/>
  <c r="U103" i="20"/>
  <c r="U102" i="20"/>
  <c r="AF102" i="20" s="1"/>
  <c r="U101" i="20"/>
  <c r="AF101" i="20" s="1"/>
  <c r="U98" i="20"/>
  <c r="AF95" i="20"/>
  <c r="AF91" i="20"/>
  <c r="U88" i="20"/>
  <c r="AF88" i="20" s="1"/>
  <c r="U87" i="20"/>
  <c r="AF87" i="20" s="1"/>
  <c r="U86" i="20"/>
  <c r="AF86" i="20" s="1"/>
  <c r="U85" i="20"/>
  <c r="AF85" i="20" s="1"/>
  <c r="U84" i="20"/>
  <c r="AF84" i="20" s="1"/>
  <c r="U83" i="20"/>
  <c r="U82" i="20"/>
  <c r="U81" i="20"/>
  <c r="U78" i="20"/>
  <c r="AF78" i="20" s="1"/>
  <c r="U77" i="20"/>
  <c r="AF77" i="20" s="1"/>
  <c r="U76" i="20"/>
  <c r="AF76" i="20" s="1"/>
  <c r="U75" i="20"/>
  <c r="AF75" i="20" s="1"/>
  <c r="U72" i="20"/>
  <c r="AF72" i="20" s="1"/>
  <c r="U71" i="20"/>
  <c r="AF71" i="20" s="1"/>
  <c r="U70" i="20"/>
  <c r="AF70" i="20" s="1"/>
  <c r="U69" i="20"/>
  <c r="AF69" i="20" s="1"/>
  <c r="U68" i="20"/>
  <c r="AF68" i="20" s="1"/>
  <c r="U67" i="20"/>
  <c r="U66" i="20"/>
  <c r="AF66" i="20" s="1"/>
  <c r="U63" i="20"/>
  <c r="AF63" i="20" s="1"/>
  <c r="U62" i="20"/>
  <c r="AF62" i="20" s="1"/>
  <c r="U61" i="20"/>
  <c r="AF61" i="20" s="1"/>
  <c r="U60" i="20"/>
  <c r="AF60" i="20" s="1"/>
  <c r="AF59" i="20"/>
  <c r="AF58" i="20"/>
  <c r="AF56" i="20"/>
  <c r="AF55" i="20"/>
  <c r="U54" i="20"/>
  <c r="AF54" i="20" s="1"/>
  <c r="U53" i="20"/>
  <c r="AF53" i="20" s="1"/>
  <c r="U52" i="20"/>
  <c r="AF52" i="20" s="1"/>
  <c r="U51" i="20"/>
  <c r="AF51" i="20" s="1"/>
  <c r="U50" i="20"/>
  <c r="AF50" i="20" s="1"/>
  <c r="U49" i="20"/>
  <c r="AF49" i="20" s="1"/>
  <c r="U48" i="20"/>
  <c r="AF48" i="20" s="1"/>
  <c r="U47" i="20"/>
  <c r="AF47" i="20" s="1"/>
  <c r="U44" i="20"/>
  <c r="U43" i="20"/>
  <c r="U42" i="20"/>
  <c r="AF42" i="20" s="1"/>
  <c r="U41" i="20"/>
  <c r="AF41" i="20" s="1"/>
  <c r="U40" i="20"/>
  <c r="AF40" i="20" s="1"/>
  <c r="U39" i="20"/>
  <c r="AF39" i="20" s="1"/>
  <c r="U38" i="20"/>
  <c r="AF38" i="20" s="1"/>
  <c r="U37" i="20"/>
  <c r="U36" i="20"/>
  <c r="AF36" i="20" s="1"/>
  <c r="U35" i="20"/>
  <c r="AF35" i="20" s="1"/>
  <c r="U34" i="20"/>
  <c r="AF34" i="20" s="1"/>
  <c r="U33" i="20"/>
  <c r="AF33" i="20" s="1"/>
  <c r="U32" i="20"/>
  <c r="AF32" i="20" s="1"/>
  <c r="U31" i="20"/>
  <c r="AF31" i="20" s="1"/>
  <c r="U30" i="20"/>
  <c r="AF30" i="20" s="1"/>
  <c r="U29" i="20"/>
  <c r="AF29" i="20" s="1"/>
  <c r="U28" i="20"/>
  <c r="AF28" i="20" s="1"/>
  <c r="U27" i="20"/>
  <c r="AF27" i="20" s="1"/>
  <c r="AF24" i="20"/>
  <c r="U21" i="20"/>
  <c r="U20" i="20"/>
  <c r="U19" i="20"/>
  <c r="U18" i="20"/>
  <c r="AF18" i="20" s="1"/>
  <c r="U17" i="20"/>
  <c r="AF17" i="20" s="1"/>
  <c r="U16" i="20"/>
  <c r="U14" i="20"/>
  <c r="K25" i="8" l="1"/>
  <c r="K24" i="8" s="1"/>
  <c r="AF20" i="20"/>
  <c r="AF107" i="20"/>
  <c r="AF15" i="20"/>
  <c r="AF43" i="20"/>
  <c r="AF37" i="20"/>
  <c r="AJ100" i="20"/>
  <c r="AJ99" i="20" s="1"/>
  <c r="AD105" i="20"/>
  <c r="AD104" i="20" s="1"/>
  <c r="AF103" i="20"/>
  <c r="AI26" i="20"/>
  <c r="AI25" i="20" s="1"/>
  <c r="AH105" i="20"/>
  <c r="AH104" i="20" s="1"/>
  <c r="AD26" i="20"/>
  <c r="AD25" i="20" s="1"/>
  <c r="K66" i="8"/>
  <c r="K65" i="8" s="1"/>
  <c r="AG74" i="20"/>
  <c r="AG73" i="20" s="1"/>
  <c r="AK74" i="20"/>
  <c r="AK73" i="20" s="1"/>
  <c r="AB74" i="20"/>
  <c r="AB73" i="20" s="1"/>
  <c r="AJ46" i="20"/>
  <c r="AJ45" i="20" s="1"/>
  <c r="AC65" i="20"/>
  <c r="AC64" i="20" s="1"/>
  <c r="AH65" i="20"/>
  <c r="AH64" i="20" s="1"/>
  <c r="AD80" i="20"/>
  <c r="AD79" i="20" s="1"/>
  <c r="AH100" i="20"/>
  <c r="AH99" i="20" s="1"/>
  <c r="P63" i="8"/>
  <c r="P62" i="8" s="1"/>
  <c r="AJ105" i="20"/>
  <c r="AJ104" i="20" s="1"/>
  <c r="AE26" i="20"/>
  <c r="AE25" i="20" s="1"/>
  <c r="AJ26" i="20"/>
  <c r="AJ25" i="20" s="1"/>
  <c r="AH46" i="20"/>
  <c r="AH45" i="20" s="1"/>
  <c r="AG65" i="20"/>
  <c r="AG64" i="20" s="1"/>
  <c r="AK65" i="20"/>
  <c r="AK64" i="20" s="1"/>
  <c r="K63" i="8"/>
  <c r="K62" i="8" s="1"/>
  <c r="P47" i="8"/>
  <c r="AF83" i="20"/>
  <c r="AC46" i="20"/>
  <c r="AC45" i="20" s="1"/>
  <c r="AA49" i="20"/>
  <c r="AF109" i="20"/>
  <c r="AC74" i="20"/>
  <c r="AC73" i="20" s="1"/>
  <c r="AH74" i="20"/>
  <c r="AH73" i="20" s="1"/>
  <c r="AC100" i="20"/>
  <c r="AC99" i="20" s="1"/>
  <c r="AE100" i="20"/>
  <c r="AE99" i="20" s="1"/>
  <c r="AA97" i="20"/>
  <c r="Q47" i="8"/>
  <c r="AB65" i="20"/>
  <c r="AB64" i="20" s="1"/>
  <c r="U13" i="20"/>
  <c r="U12" i="20" s="1"/>
  <c r="AB46" i="20"/>
  <c r="AB45" i="20" s="1"/>
  <c r="M71" i="8"/>
  <c r="Q63" i="8"/>
  <c r="Q62" i="8" s="1"/>
  <c r="R63" i="8"/>
  <c r="R62" i="8" s="1"/>
  <c r="AC13" i="20"/>
  <c r="AC12" i="20" s="1"/>
  <c r="AC26" i="20"/>
  <c r="AC25" i="20" s="1"/>
  <c r="AH26" i="20"/>
  <c r="AH25" i="20" s="1"/>
  <c r="AB26" i="20"/>
  <c r="AB25" i="20" s="1"/>
  <c r="AG26" i="20"/>
  <c r="AG25" i="20" s="1"/>
  <c r="AK26" i="20"/>
  <c r="AK25" i="20" s="1"/>
  <c r="AG46" i="20"/>
  <c r="AG45" i="20" s="1"/>
  <c r="AK46" i="20"/>
  <c r="AK45" i="20" s="1"/>
  <c r="AD46" i="20"/>
  <c r="AD45" i="20" s="1"/>
  <c r="AI46" i="20"/>
  <c r="AI45" i="20" s="1"/>
  <c r="AD65" i="20"/>
  <c r="AD64" i="20" s="1"/>
  <c r="AI65" i="20"/>
  <c r="AI64" i="20" s="1"/>
  <c r="AE74" i="20"/>
  <c r="AE73" i="20" s="1"/>
  <c r="AJ74" i="20"/>
  <c r="AJ73" i="20" s="1"/>
  <c r="AD74" i="20"/>
  <c r="AD73" i="20" s="1"/>
  <c r="AI74" i="20"/>
  <c r="AI73" i="20" s="1"/>
  <c r="AJ80" i="20"/>
  <c r="AJ79" i="20" s="1"/>
  <c r="AD100" i="20"/>
  <c r="AD99" i="20" s="1"/>
  <c r="Q29" i="8"/>
  <c r="Q28" i="8" s="1"/>
  <c r="Q34" i="8"/>
  <c r="Q33" i="8" s="1"/>
  <c r="Q46" i="8"/>
  <c r="R47" i="8"/>
  <c r="R46" i="8" s="1"/>
  <c r="AK105" i="20"/>
  <c r="AK104" i="20" s="1"/>
  <c r="AG105" i="20"/>
  <c r="AG104" i="20" s="1"/>
  <c r="AB105" i="20"/>
  <c r="AB104" i="20" s="1"/>
  <c r="AG13" i="20"/>
  <c r="AG12" i="20" s="1"/>
  <c r="R29" i="8"/>
  <c r="R28" i="8" s="1"/>
  <c r="R34" i="8"/>
  <c r="R33" i="8" s="1"/>
  <c r="AJ13" i="20"/>
  <c r="AJ12" i="20" s="1"/>
  <c r="AJ65" i="20"/>
  <c r="AJ64" i="20" s="1"/>
  <c r="AE65" i="20"/>
  <c r="AE64" i="20" s="1"/>
  <c r="AA15" i="20"/>
  <c r="K34" i="8"/>
  <c r="K33" i="8" s="1"/>
  <c r="K71" i="8" s="1"/>
  <c r="Q110" i="20"/>
  <c r="P29" i="8"/>
  <c r="P28" i="8" s="1"/>
  <c r="P34" i="8"/>
  <c r="P33" i="8" s="1"/>
  <c r="P46" i="8"/>
  <c r="R13" i="8"/>
  <c r="R12" i="8" s="1"/>
  <c r="P13" i="8"/>
  <c r="P12" i="8" s="1"/>
  <c r="AG100" i="20"/>
  <c r="AG99" i="20" s="1"/>
  <c r="AI100" i="20"/>
  <c r="AI99" i="20" s="1"/>
  <c r="AK100" i="20"/>
  <c r="AK99" i="20" s="1"/>
  <c r="N71" i="8"/>
  <c r="L71" i="8"/>
  <c r="Q13" i="8"/>
  <c r="Q12" i="8" s="1"/>
  <c r="K29" i="8"/>
  <c r="K28" i="8" s="1"/>
  <c r="U80" i="20"/>
  <c r="U79" i="20" s="1"/>
  <c r="K13" i="8"/>
  <c r="K12" i="8" s="1"/>
  <c r="AF100" i="20"/>
  <c r="AL101" i="20"/>
  <c r="AL102" i="20"/>
  <c r="U100" i="20"/>
  <c r="U99" i="20" s="1"/>
  <c r="AA21" i="20"/>
  <c r="AA93" i="20"/>
  <c r="AF93" i="20"/>
  <c r="AL53" i="20"/>
  <c r="AL58" i="20"/>
  <c r="AL62" i="20"/>
  <c r="AL69" i="20"/>
  <c r="AL48" i="20"/>
  <c r="AL50" i="20"/>
  <c r="AL52" i="20"/>
  <c r="AL54" i="20"/>
  <c r="AL56" i="20"/>
  <c r="AL59" i="20"/>
  <c r="AL61" i="20"/>
  <c r="AL66" i="20"/>
  <c r="AL40" i="20"/>
  <c r="AL38" i="20"/>
  <c r="AL36" i="20"/>
  <c r="AL34" i="20"/>
  <c r="AL32" i="20"/>
  <c r="AL30" i="20"/>
  <c r="AL28" i="20"/>
  <c r="AL43" i="20"/>
  <c r="AL72" i="20"/>
  <c r="AL47" i="20"/>
  <c r="AF46" i="20"/>
  <c r="AL51" i="20"/>
  <c r="AL55" i="20"/>
  <c r="AL60" i="20"/>
  <c r="AL63" i="20"/>
  <c r="AL71" i="20"/>
  <c r="AL75" i="20"/>
  <c r="AF74" i="20"/>
  <c r="AL77" i="20"/>
  <c r="AL41" i="20"/>
  <c r="AL39" i="20"/>
  <c r="AL37" i="20"/>
  <c r="AL35" i="20"/>
  <c r="AL33" i="20"/>
  <c r="AL31" i="20"/>
  <c r="AL29" i="20"/>
  <c r="AL42" i="20"/>
  <c r="AA46" i="20"/>
  <c r="AL78" i="20"/>
  <c r="AA74" i="20"/>
  <c r="AL68" i="20"/>
  <c r="AL70" i="20"/>
  <c r="AL76" i="20"/>
  <c r="U26" i="20"/>
  <c r="U25" i="20" s="1"/>
  <c r="U46" i="20"/>
  <c r="U45" i="20" s="1"/>
  <c r="U65" i="20"/>
  <c r="U64" i="20" s="1"/>
  <c r="AA44" i="20"/>
  <c r="AF67" i="20"/>
  <c r="U74" i="20"/>
  <c r="U73" i="20" s="1"/>
  <c r="AL27" i="20"/>
  <c r="AF44" i="20"/>
  <c r="AA67" i="20"/>
  <c r="AC80" i="20"/>
  <c r="AC79" i="20" s="1"/>
  <c r="AE80" i="20"/>
  <c r="AE79" i="20" s="1"/>
  <c r="AH80" i="20"/>
  <c r="AH79" i="20" s="1"/>
  <c r="AK80" i="20"/>
  <c r="AK79" i="20" s="1"/>
  <c r="AB80" i="20"/>
  <c r="AB79" i="20" s="1"/>
  <c r="AG80" i="20"/>
  <c r="AG79" i="20" s="1"/>
  <c r="AI80" i="20"/>
  <c r="AI79" i="20" s="1"/>
  <c r="AL84" i="20"/>
  <c r="AL95" i="20"/>
  <c r="AL88" i="20"/>
  <c r="AL86" i="20"/>
  <c r="T110" i="20"/>
  <c r="AF82" i="20"/>
  <c r="AF98" i="20"/>
  <c r="AL87" i="20"/>
  <c r="AL85" i="20"/>
  <c r="AL83" i="20"/>
  <c r="AF81" i="20"/>
  <c r="AF89" i="20"/>
  <c r="AA91" i="20"/>
  <c r="AF97" i="20"/>
  <c r="AA98" i="20"/>
  <c r="R110" i="20"/>
  <c r="Z110" i="20"/>
  <c r="X110" i="20"/>
  <c r="V110" i="20"/>
  <c r="S110" i="20"/>
  <c r="Y110" i="20"/>
  <c r="W110" i="20"/>
  <c r="U105" i="20"/>
  <c r="U104" i="20" s="1"/>
  <c r="AL106" i="20"/>
  <c r="AL18" i="20"/>
  <c r="AF22" i="20"/>
  <c r="AK13" i="20"/>
  <c r="AK12" i="20" s="1"/>
  <c r="AI13" i="20"/>
  <c r="AI12" i="20" s="1"/>
  <c r="AE13" i="20"/>
  <c r="AE12" i="20" s="1"/>
  <c r="AF14" i="20"/>
  <c r="AB13" i="20"/>
  <c r="AB12" i="20" s="1"/>
  <c r="AD13" i="20"/>
  <c r="AD12" i="20" s="1"/>
  <c r="AH13" i="20"/>
  <c r="AH12" i="20" s="1"/>
  <c r="AF21" i="20"/>
  <c r="AA22" i="20"/>
  <c r="AL17" i="20"/>
  <c r="AL20" i="20"/>
  <c r="AF16" i="20"/>
  <c r="AF19" i="20"/>
  <c r="K47" i="8"/>
  <c r="K46" i="8" s="1"/>
  <c r="AA100" i="20"/>
  <c r="AL15" i="20"/>
  <c r="AL24" i="20"/>
  <c r="AA99" i="20" l="1"/>
  <c r="AL49" i="20"/>
  <c r="AL103" i="20"/>
  <c r="AL109" i="20"/>
  <c r="AJ110" i="20"/>
  <c r="AC110" i="20"/>
  <c r="AD110" i="20"/>
  <c r="AA105" i="20"/>
  <c r="AG110" i="20"/>
  <c r="P110" i="20"/>
  <c r="AI110" i="20"/>
  <c r="P71" i="8"/>
  <c r="AL93" i="20"/>
  <c r="AH110" i="20"/>
  <c r="Q71" i="8"/>
  <c r="R71" i="8"/>
  <c r="AL21" i="20"/>
  <c r="U110" i="20"/>
  <c r="AF99" i="20"/>
  <c r="AL16" i="20"/>
  <c r="AL19" i="20"/>
  <c r="AL14" i="20"/>
  <c r="AL97" i="20"/>
  <c r="AL81" i="20"/>
  <c r="AB110" i="20"/>
  <c r="AE110" i="20"/>
  <c r="AF13" i="20"/>
  <c r="AA13" i="20"/>
  <c r="AA65" i="20"/>
  <c r="AL44" i="20"/>
  <c r="AA73" i="20"/>
  <c r="AA45" i="20"/>
  <c r="AF45" i="20"/>
  <c r="AA26" i="20"/>
  <c r="AF26" i="20"/>
  <c r="AL67" i="20"/>
  <c r="AF73" i="20"/>
  <c r="AF65" i="20"/>
  <c r="AA80" i="20"/>
  <c r="AK110" i="20"/>
  <c r="AL89" i="20"/>
  <c r="AL98" i="20"/>
  <c r="AL91" i="20"/>
  <c r="AF80" i="20"/>
  <c r="AL82" i="20"/>
  <c r="AL107" i="20"/>
  <c r="AL22" i="20"/>
  <c r="AA79" i="20" l="1"/>
  <c r="AA12" i="20"/>
  <c r="AF12" i="20"/>
  <c r="AF64" i="20"/>
  <c r="AF25" i="20"/>
  <c r="AA25" i="20"/>
  <c r="AA64" i="20"/>
  <c r="AF79" i="20"/>
  <c r="AL13" i="20"/>
  <c r="O59" i="8" l="1"/>
  <c r="O27" i="8" l="1"/>
  <c r="O53" i="8" l="1"/>
  <c r="O16" i="8" l="1"/>
  <c r="O15" i="8" l="1"/>
  <c r="O19" i="8"/>
  <c r="O20" i="8"/>
  <c r="O21" i="8"/>
  <c r="O22" i="8"/>
  <c r="O23" i="8"/>
  <c r="O26" i="8"/>
  <c r="O25" i="8" s="1"/>
  <c r="O24" i="8" s="1"/>
  <c r="O30" i="8"/>
  <c r="O31" i="8"/>
  <c r="O32" i="8"/>
  <c r="O35" i="8"/>
  <c r="O36" i="8"/>
  <c r="O38" i="8"/>
  <c r="O39" i="8"/>
  <c r="O40" i="8"/>
  <c r="O37" i="8"/>
  <c r="O42" i="8"/>
  <c r="O43" i="8"/>
  <c r="O44" i="8"/>
  <c r="O45" i="8"/>
  <c r="O48" i="8"/>
  <c r="O49" i="8"/>
  <c r="O50" i="8"/>
  <c r="O51" i="8"/>
  <c r="O56" i="8"/>
  <c r="O57" i="8"/>
  <c r="O58" i="8"/>
  <c r="O60" i="8"/>
  <c r="O61" i="8"/>
  <c r="O67" i="8"/>
  <c r="O66" i="8" s="1"/>
  <c r="O65" i="8" s="1"/>
  <c r="O47" i="8" l="1"/>
  <c r="O46" i="8" s="1"/>
  <c r="O63" i="8"/>
  <c r="O62" i="8" s="1"/>
  <c r="O29" i="8"/>
  <c r="O28" i="8" s="1"/>
  <c r="O34" i="8"/>
  <c r="O33" i="8" s="1"/>
  <c r="O14" i="8"/>
  <c r="N17" i="16"/>
  <c r="N18" i="16"/>
  <c r="F19" i="16"/>
  <c r="G19" i="16"/>
  <c r="I19" i="16"/>
  <c r="J19" i="16"/>
  <c r="K19" i="16"/>
  <c r="M19" i="16"/>
  <c r="E19" i="16"/>
  <c r="L16" i="16"/>
  <c r="L17" i="16"/>
  <c r="L18" i="16"/>
  <c r="H16" i="16"/>
  <c r="H17" i="16"/>
  <c r="H18" i="16"/>
  <c r="H15" i="16"/>
  <c r="F14" i="16"/>
  <c r="F13" i="16" s="1"/>
  <c r="G14" i="16"/>
  <c r="G13" i="16" s="1"/>
  <c r="I14" i="16"/>
  <c r="I13" i="16" s="1"/>
  <c r="J14" i="16"/>
  <c r="J13" i="16" s="1"/>
  <c r="K14" i="16"/>
  <c r="K13" i="16" s="1"/>
  <c r="M14" i="16"/>
  <c r="M13" i="16" s="1"/>
  <c r="E14" i="16"/>
  <c r="E13" i="16" s="1"/>
  <c r="O16" i="16"/>
  <c r="N16" i="16"/>
  <c r="O13" i="8" l="1"/>
  <c r="O12" i="8" s="1"/>
  <c r="O71" i="8" s="1"/>
  <c r="P18" i="16"/>
  <c r="P17" i="16"/>
  <c r="P16" i="16"/>
  <c r="H19" i="16"/>
  <c r="H14" i="16"/>
  <c r="H13" i="16" s="1"/>
  <c r="AA104" i="20" l="1"/>
  <c r="AA110" i="20" l="1"/>
  <c r="C23" i="12" l="1"/>
  <c r="C17" i="12"/>
  <c r="D16" i="12"/>
  <c r="D15" i="12" s="1"/>
  <c r="D19" i="12" s="1"/>
  <c r="AL80" i="20" l="1"/>
  <c r="AL79" i="20" s="1"/>
  <c r="AF105" i="20" l="1"/>
  <c r="AL100" i="20"/>
  <c r="AL99" i="20" s="1"/>
  <c r="AL74" i="20"/>
  <c r="AL73" i="20" s="1"/>
  <c r="AL46" i="20"/>
  <c r="AL45" i="20" s="1"/>
  <c r="AL65" i="20"/>
  <c r="AL64" i="20" s="1"/>
  <c r="AL26" i="20"/>
  <c r="AL25" i="20" s="1"/>
  <c r="AF104" i="20" l="1"/>
  <c r="AL105" i="20"/>
  <c r="AL104" i="20" s="1"/>
  <c r="AF110" i="20" l="1"/>
  <c r="L15" i="16" l="1"/>
  <c r="N15" i="16"/>
  <c r="N14" i="16" s="1"/>
  <c r="N13" i="16" s="1"/>
  <c r="O15" i="16"/>
  <c r="O18" i="16"/>
  <c r="E18" i="12"/>
  <c r="C18" i="12" s="1"/>
  <c r="D24" i="12"/>
  <c r="O19" i="16" l="1"/>
  <c r="O14" i="16"/>
  <c r="O13" i="16" s="1"/>
  <c r="L19" i="16"/>
  <c r="L14" i="16"/>
  <c r="L13" i="16" s="1"/>
  <c r="N19" i="16"/>
  <c r="E16" i="12"/>
  <c r="D22" i="12"/>
  <c r="P15" i="16"/>
  <c r="P19" i="16" s="1"/>
  <c r="E24" i="12"/>
  <c r="E22" i="12" s="1"/>
  <c r="P14" i="16" l="1"/>
  <c r="P13" i="16" s="1"/>
  <c r="F16" i="12"/>
  <c r="F15" i="12" s="1"/>
  <c r="D21" i="12"/>
  <c r="D25" i="12" s="1"/>
  <c r="C22" i="12"/>
  <c r="C24" i="12"/>
  <c r="AL12" i="20"/>
  <c r="AL110" i="20" s="1"/>
  <c r="F24" i="12"/>
  <c r="C16" i="12"/>
  <c r="E15" i="12"/>
  <c r="E21" i="12"/>
  <c r="F22" i="12" l="1"/>
  <c r="F21" i="12" s="1"/>
  <c r="F25" i="12" s="1"/>
  <c r="E25" i="12"/>
  <c r="C25" i="12" s="1"/>
  <c r="C21" i="12"/>
  <c r="E19" i="12"/>
  <c r="C19" i="12" s="1"/>
  <c r="C15" i="12"/>
  <c r="F19" i="12" l="1"/>
</calcChain>
</file>

<file path=xl/sharedStrings.xml><?xml version="1.0" encoding="utf-8"?>
<sst xmlns="http://schemas.openxmlformats.org/spreadsheetml/2006/main" count="907" uniqueCount="461">
  <si>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</si>
  <si>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</si>
  <si>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</si>
  <si>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</si>
  <si>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</si>
  <si>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</si>
  <si>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</si>
  <si>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</si>
  <si>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</si>
  <si>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</si>
  <si>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</si>
  <si>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0813180</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</si>
  <si>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</si>
  <si>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</si>
  <si>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</si>
  <si>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</si>
  <si>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</si>
  <si>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</si>
  <si>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</si>
  <si>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</si>
  <si>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</si>
  <si>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</si>
  <si>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</si>
  <si>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</si>
  <si>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</si>
  <si>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</si>
  <si>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</si>
  <si>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</si>
  <si>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</si>
  <si>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</si>
  <si>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</si>
  <si>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</si>
  <si>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</si>
  <si>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1216084</t>
  </si>
  <si>
    <t>6084</t>
  </si>
  <si>
    <t>2710160</t>
  </si>
  <si>
    <t>2717130</t>
  </si>
  <si>
    <t>7130</t>
  </si>
  <si>
    <t>Здійснення заходів із землеустрою</t>
  </si>
  <si>
    <t>3710160</t>
  </si>
  <si>
    <t>2111</t>
  </si>
  <si>
    <t>3180</t>
  </si>
  <si>
    <t xml:space="preserve">Управління житлово-комунального господарства та містобудування міської ради </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</si>
  <si>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</si>
  <si>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</si>
  <si>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</si>
  <si>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</si>
  <si>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</si>
  <si>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</si>
  <si>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</si>
  <si>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Надання кредитів</t>
  </si>
  <si>
    <t>Повернення кредитів</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</si>
  <si>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</si>
  <si>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</si>
  <si>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</si>
  <si>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</si>
  <si>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</si>
  <si>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</si>
  <si>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</si>
  <si>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</si>
  <si>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</si>
  <si>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1060</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</si>
  <si>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</si>
  <si>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</si>
  <si>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1</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</si>
  <si>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2</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</si>
  <si>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</si>
  <si>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</si>
  <si>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r>
      <rPr>
        <vertAlign val="superscript"/>
        <sz val="10"/>
        <rFont val="Times New Roman"/>
        <family val="1"/>
        <charset val="204"/>
      </rPr>
      <t xml:space="preserve">3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</si>
  <si>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</si>
  <si>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</si>
  <si>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</si>
  <si>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Утилізація відходів</t>
  </si>
  <si>
    <t>0990</t>
  </si>
  <si>
    <t>0731</t>
  </si>
  <si>
    <t>0726</t>
  </si>
  <si>
    <t>1040</t>
  </si>
  <si>
    <t>0133</t>
  </si>
  <si>
    <t>0443</t>
  </si>
  <si>
    <t>0910</t>
  </si>
  <si>
    <t>0921</t>
  </si>
  <si>
    <t>0960</t>
  </si>
  <si>
    <t>0810</t>
  </si>
  <si>
    <t>1030</t>
  </si>
  <si>
    <t>1070</t>
  </si>
  <si>
    <t>1090</t>
  </si>
  <si>
    <t>1010</t>
  </si>
  <si>
    <t>0610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</si>
  <si>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</si>
  <si>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</si>
  <si>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</si>
  <si>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</si>
  <si>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</si>
  <si>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</si>
  <si>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</si>
  <si>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</si>
  <si>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</si>
  <si>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</si>
  <si>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</si>
  <si>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</si>
  <si>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</si>
  <si>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</si>
  <si>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</si>
  <si>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</si>
  <si>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</si>
  <si>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Оздоровлення та відпочинку дітей ( крім заходів з оздоровлення дітей, що здійснюється за рахунок коштів на оздоровлення громадян, які постраждали внаслідок Чорнобильської катастрофи).</t>
  </si>
  <si>
    <t>1100000</t>
  </si>
  <si>
    <t xml:space="preserve"> Відділ молоді та спорту міської ради</t>
  </si>
  <si>
    <t>Відділ молоді та спорту міської ради</t>
  </si>
  <si>
    <t>1110000</t>
  </si>
  <si>
    <t>3140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</si>
  <si>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</si>
  <si>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</si>
  <si>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</si>
  <si>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</si>
  <si>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</si>
  <si>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</si>
  <si>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</si>
  <si>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</si>
  <si>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</si>
  <si>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</si>
  <si>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</si>
  <si>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</si>
  <si>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</si>
  <si>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Утримання та навчально-тренувальна робота комунальних  дитячо-юнацьких спортивних шкіл</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</si>
  <si>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</si>
  <si>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</si>
  <si>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</si>
  <si>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</si>
  <si>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</si>
  <si>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</si>
  <si>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</si>
  <si>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</si>
  <si>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</si>
  <si>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</si>
  <si>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</si>
  <si>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</si>
  <si>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</si>
  <si>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</si>
  <si>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</si>
  <si>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</si>
  <si>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</si>
  <si>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</si>
  <si>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</si>
  <si>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</si>
  <si>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0613140</t>
  </si>
  <si>
    <t>Організація та проведення громадських робіт</t>
  </si>
  <si>
    <t>1050</t>
  </si>
  <si>
    <t>06010000</t>
  </si>
  <si>
    <t>1217310</t>
  </si>
  <si>
    <t>7310</t>
  </si>
  <si>
    <t>Будівництво обєктів житлово-комунального господарства</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</si>
  <si>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</si>
  <si>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</si>
  <si>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</si>
  <si>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</si>
  <si>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</si>
  <si>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</si>
  <si>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</si>
  <si>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</si>
  <si>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</si>
  <si>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</si>
  <si>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</si>
  <si>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</si>
  <si>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</si>
  <si>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</si>
  <si>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</si>
  <si>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</si>
  <si>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</si>
  <si>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</si>
  <si>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</si>
  <si>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</si>
  <si>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</si>
  <si>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</si>
  <si>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</si>
  <si>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</si>
  <si>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1213242</t>
  </si>
  <si>
    <t>2710180</t>
  </si>
  <si>
    <t>Первинна медична допомога населенню, що надається центрами первинної медичної (медико-санітарної) допомоги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</si>
  <si>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</si>
  <si>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7691</t>
  </si>
  <si>
    <t>Надання фінансової підтримки громадським організаціям ветеранів і осіб з інвалідністю, діяльність яких має соціальну спрямованість</t>
  </si>
  <si>
    <t>1217691</t>
  </si>
  <si>
    <t>0613242</t>
  </si>
  <si>
    <t>2152</t>
  </si>
  <si>
    <t>1763</t>
  </si>
  <si>
    <t>Інші програми та заходи у сфері охорони здоровя</t>
  </si>
  <si>
    <t>0200000</t>
  </si>
  <si>
    <t>0210000</t>
  </si>
  <si>
    <t>0210160</t>
  </si>
  <si>
    <t>0210180</t>
  </si>
  <si>
    <t>0212010</t>
  </si>
  <si>
    <t>0212111</t>
  </si>
  <si>
    <t>0212152</t>
  </si>
  <si>
    <t>0213112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</si>
  <si>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</si>
  <si>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</si>
  <si>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</si>
  <si>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</si>
  <si>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</si>
  <si>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</si>
  <si>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</si>
  <si>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</si>
  <si>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1218821</t>
  </si>
  <si>
    <t>1218822</t>
  </si>
  <si>
    <t>8821</t>
  </si>
  <si>
    <t>8822</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</si>
  <si>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</si>
  <si>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</si>
  <si>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</si>
  <si>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</si>
  <si>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</si>
  <si>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</si>
  <si>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</si>
  <si>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</si>
  <si>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</si>
  <si>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</si>
  <si>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</si>
  <si>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</si>
  <si>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</si>
  <si>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</si>
  <si>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</si>
  <si>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</si>
  <si>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</si>
  <si>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</si>
  <si>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</si>
  <si>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</si>
  <si>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</si>
  <si>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</si>
  <si>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спеціальний фонд</t>
  </si>
  <si>
    <t>Кредитування-усього</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</si>
  <si>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</si>
  <si>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</si>
  <si>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Комплексна міська програма «Здоров’я глухівчан» на 2020-2024 роки</t>
  </si>
  <si>
    <t>0218110</t>
  </si>
  <si>
    <t>1014030</t>
  </si>
  <si>
    <t>4030</t>
  </si>
  <si>
    <t>Забезпечення діяльності бібліотек</t>
  </si>
  <si>
    <t>8710</t>
  </si>
  <si>
    <t>Резервний фонд місцевого бюджету</t>
  </si>
  <si>
    <t>Перелік</t>
  </si>
  <si>
    <t xml:space="preserve">Виконавчий комітет Глухівської міської ради            </t>
  </si>
  <si>
    <t xml:space="preserve">Відділ освіти Глухівської міської ради                 </t>
  </si>
  <si>
    <t xml:space="preserve"> Відділ культури Глухівської міської ради</t>
  </si>
  <si>
    <t>Управління соціального захисту населення Глухівської міської ради</t>
  </si>
  <si>
    <t>Відділ молоді та спорту Глухівської міської ради</t>
  </si>
  <si>
    <t xml:space="preserve">Міський центр фізичного здоровя населення "Спорт для всіх"    </t>
  </si>
  <si>
    <t>Фінансове управління Глухівської міської ради</t>
  </si>
  <si>
    <t>№ п.п.</t>
  </si>
  <si>
    <t>Баницька бібліотека-філія комунальної установи «Глухівська публічна бібліотека» Глухівської міської ради</t>
  </si>
  <si>
    <t>Білокопитівська бібліотека-філія комунальної установи «Глухівська публічна бібліотека» Глухівської міської ради</t>
  </si>
  <si>
    <t>Дунаєцька бібліотека-філія комунальної установи «Глухівська публічна бібліотека» Глухівської міської ради</t>
  </si>
  <si>
    <t>Некрасівська бібліотека-філія комунальної установи «Глухівська публічна бібліотека» Глухівської міської ради</t>
  </si>
  <si>
    <t>Перемозька бібліотека-філія комунальної установи «Глухівська публічна бібліотека» Глухівської міської ради</t>
  </si>
  <si>
    <t>Полошківська бібліотека-філія комунальної установи «Глухівська публічна бібліотека» Глухівської міської ради</t>
  </si>
  <si>
    <t>Привільська бібліотека-філія комунальної установи «Глухівська публічна бібліотека» Глухівської міської ради</t>
  </si>
  <si>
    <t>Уздицька бібліотека-філія комунальної установи «Глухівська публічна бібліотека» Глухівської міської ради</t>
  </si>
  <si>
    <t>Комунальний заклад " Глухівський міський краєзнавчий музей"</t>
  </si>
  <si>
    <t>Комунальний заклад «Центр культури» Глухівської міської ради</t>
  </si>
  <si>
    <t>Баницький сільський будинок культури ˗ філія комунального закладу «Центр культури» Глухівської міської ради</t>
  </si>
  <si>
    <t>Мацківський об’єкт дозвіллєвої роботи ˗ філія комунального закладу «Центр культури» Глухівської міської ради</t>
  </si>
  <si>
    <t>Перемозький сільський будинок культури ˗ філія комунального закладу «Центр культури» Глухівської міської ради</t>
  </si>
  <si>
    <t>Білокопитівський сільський будинок культури ˗ філія комунального закладу «Центр культури» Глухівської міської ради</t>
  </si>
  <si>
    <t>Дунаєцький сільський будинок культури ˗ філія комунального закладу «Центр культури» Глухівської міської ради</t>
  </si>
  <si>
    <t xml:space="preserve">Полошківський сільський будинок культури ˗ філія комунального закладу 
 «Центр культури» Глухівської міської ради
</t>
  </si>
  <si>
    <t>Привільський сільський клуб ˗ філія комунального закладу «Центр культури» Глухівської міської ради</t>
  </si>
  <si>
    <t>Годунівський об’єкт дозвіллєвої роботи ˗ філія комунального закладу «Центр культури» Глухівської міської ради</t>
  </si>
  <si>
    <t>Некрасівський сільський будинок культури ˗ філія комунального закладу «Центр культури»  Глухівської міської ради</t>
  </si>
  <si>
    <t>Семенівський сільський клуб ˗ філія комунального закладу  «Центр культури» Глухівської міської ради</t>
  </si>
  <si>
    <t>Калюжанський об’єкт дозвіллєвої роботи ˗ філія комунального закладу  «Центр культури» Глухівської міської ради</t>
  </si>
  <si>
    <t>Уздицький сільський будинок культури ˗ філія комунального закладу «Центр культури» Глухівської міської ради</t>
  </si>
  <si>
    <t>Комунальний заклад "Глухівська школа мистецтв імені М. Березовського"</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</si>
  <si>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</si>
  <si>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</si>
  <si>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</si>
  <si>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</si>
  <si>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</si>
  <si>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</si>
  <si>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</si>
  <si>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</si>
  <si>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</si>
  <si>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</si>
  <si>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</si>
  <si>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</si>
  <si>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</si>
  <si>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</si>
  <si>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</si>
  <si>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</si>
  <si>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</si>
  <si>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</si>
  <si>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</si>
  <si>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</si>
  <si>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</si>
  <si>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</si>
  <si>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</si>
  <si>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</si>
  <si>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Витрати, пов'язані з наданням та обслуговуванням  пільгових довгострокових кредитів, наданих громадянам на будівництво (реконструкцію) придбання житла</t>
  </si>
  <si>
    <t>1113210</t>
  </si>
  <si>
    <t>0611141</t>
  </si>
  <si>
    <t>1141</t>
  </si>
  <si>
    <t>Забезпечення діяльності інших закладів у сфері освіти</t>
  </si>
  <si>
    <t xml:space="preserve">бюджетних установ та закладів, на які будуть здійснюватись видатки </t>
  </si>
  <si>
    <t xml:space="preserve">Установа, заклад </t>
  </si>
  <si>
    <t>3718710</t>
  </si>
  <si>
    <t>Затверджено</t>
  </si>
  <si>
    <t>у тому числі  бюджет розвитку</t>
  </si>
  <si>
    <t xml:space="preserve"> у тому числі бюджет розвитку</t>
  </si>
  <si>
    <t>Надання пільгових довгострокових кредитів молодим сім'ям та одиноким молодим громадянам на будівництво/реконструкцію/придбання житла</t>
  </si>
  <si>
    <t>Повернення пільгових довгострокових кредитів наданих молодим сім'ям та одиноким молодим громадянам на будівництво/реконструкцію/придбання житла</t>
  </si>
  <si>
    <t>Додаток № 4</t>
  </si>
  <si>
    <t>№ 410 від 03.04.2020</t>
  </si>
  <si>
    <t>На початок періоду</t>
  </si>
  <si>
    <t xml:space="preserve">Міська програма розвитку патріотичного виховання школярів  міста Глухова на 2021-2024 роки </t>
  </si>
  <si>
    <t>№ 47 від 16.12.2020</t>
  </si>
  <si>
    <t xml:space="preserve">Про  Програму  розвитку фізичної культури і спорту на території  Глухівської міської ради  на 2021-2025 роки </t>
  </si>
  <si>
    <t>№ 135 від 25.02.2021</t>
  </si>
  <si>
    <t>0813241</t>
  </si>
  <si>
    <t>3241</t>
  </si>
  <si>
    <t xml:space="preserve">Забезпечення діяльності інших закладів у сфері соціального захисту і соціального забезпечення </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</si>
  <si>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</si>
  <si>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</si>
  <si>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</si>
  <si>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</si>
  <si>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</si>
  <si>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</si>
  <si>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 2024 роки</t>
  </si>
  <si>
    <t>№ 279 від 13.07.2021</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</si>
  <si>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</si>
  <si>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</si>
  <si>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</si>
  <si>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Програму розвитку молодіжної політики на території  Глухівської міської ради на 2021-2025 роки</t>
  </si>
  <si>
    <t>№ 136 від 25.02.2021</t>
  </si>
  <si>
    <t>Міська цільова програма поводження з тваринами у населенних пунктах Глухівської міської ради на 2021-2025 роки</t>
  </si>
  <si>
    <t>№ 148 від 25.02.2021</t>
  </si>
  <si>
    <t>Програма підтримки військовослужбовців, мобілізованих для проходження військової служби на особливий період, учасників організації Обєднаних сил та членів їх сімей на 2021-2025 роки</t>
  </si>
  <si>
    <t>№ 122 від 27.01.2021</t>
  </si>
  <si>
    <t>Міська цільова програма підтримки громадян, які постраждали внаслідок Чорнобильської катастрофи на 2021-2025 роки</t>
  </si>
  <si>
    <t>№ 121 від 27.01.2021</t>
  </si>
  <si>
    <t>Комплексна програма для пільгових категорій населення Глухівської громади на 2021-2025 роки</t>
  </si>
  <si>
    <t>№ 123 від 27.01.2021</t>
  </si>
  <si>
    <t>№ 124 від 27.01.2021</t>
  </si>
  <si>
    <t>1218831</t>
  </si>
  <si>
    <t>1218832</t>
  </si>
  <si>
    <t>Надання довгострокових кредитів індивідуальним забудовникам житла на селі</t>
  </si>
  <si>
    <t>8831</t>
  </si>
  <si>
    <t>8832</t>
  </si>
  <si>
    <t>Повернення довгострокових кредитів, наданих індивідуальним забудовникам житла на селі</t>
  </si>
  <si>
    <t xml:space="preserve">Комунальна установа «Глухівська публічна бібліотека» Глухівської міської ради
</t>
  </si>
  <si>
    <t>Комунальний заклад Глухівський міський палац культури</t>
  </si>
  <si>
    <t>Вікторівський об’єкт дозвіллєвої роботи – філія КЗ «Центр культури Глухівської міської ради</t>
  </si>
  <si>
    <t>Комунальна установа "Центр надання соціальних послуг" Глухівської міської ради</t>
  </si>
  <si>
    <t>Управління соціально-економічного розвитку Глухівської міської ради</t>
  </si>
  <si>
    <t xml:space="preserve"> Управління житлово-комунального господарства та містобудування Глухівської міської ради</t>
  </si>
  <si>
    <t>Централізована бухгалтерія відділу культури Глухівської міської ради</t>
  </si>
  <si>
    <t>Програма соціального захисту окремих категорій населення Глухівської міської ради на 2021-2025 р.р</t>
  </si>
  <si>
    <t xml:space="preserve">Глухівський дошкільний навчальний заклад (ясла-садок)  «Чебурашка» Глухівської міської ради </t>
  </si>
  <si>
    <t>Глухівський дошкільний навчальний заклад (ясла-садок) «Журавка» Глухівської міської ради</t>
  </si>
  <si>
    <t>Глухівський дошкільний навчальний заклад (центр розвитку дитини) «Світлячок» Глухівської міської ради</t>
  </si>
  <si>
    <t>Глухівський дошкільний навчальний заклад (ясла-садок) «Ромашка» Глухівської міської ради</t>
  </si>
  <si>
    <t>Глухівський дошкільний навчальний заклад (ясла-садок) «Зірочка» Глухівської міської ради</t>
  </si>
  <si>
    <t>Глухівський дошкільний навчальний заклад (ясла-садок) «Фіалка» Глухівської міської ради</t>
  </si>
  <si>
    <t>Глухівський НВК: ДНЗ-ЗОШ І-ІІ ступенів №4 Глухівської міської ради</t>
  </si>
  <si>
    <t>Баницький  НВК: ДНЗ-ЗОШ І-ІІІ ступенів Глухівської міської ради</t>
  </si>
  <si>
    <t xml:space="preserve">Некрасівський  НВК: ДНЗ-ЗОШ І-ІІІ ступенів Глухівської міської ради  </t>
  </si>
  <si>
    <t xml:space="preserve">Полошківський  НВК: ДНЗ-ЗОШ І-ІІІ ступенів Глухівської міської ради </t>
  </si>
  <si>
    <t>Філія Будівельнівський  НВК: ДНЗ - ЗОШ І ступеня Глухівської ЗОШ І-ІІІ ступенів №6 Глухівської міської ради</t>
  </si>
  <si>
    <t>Глухівська загальноосвітня школа І-ІІІ ступенів №1 Глухівської міської ради</t>
  </si>
  <si>
    <t>Глухівська загальноосвітня школа І-ІІІ ступенів №2 Глухівської міської ради</t>
  </si>
  <si>
    <t>Глухівська загальноосвітня школа І-ІІІ ступенів №3 Глухівської міської ради</t>
  </si>
  <si>
    <t>Опорний заклад - Глухівська загальноосвітня школа І-ІІІ ступенів №6 Глухівської міської ради</t>
  </si>
  <si>
    <t>Філія Глухівський НВК: ДНЗ-ЗОШ І ступеня №5 Глухівської загальноосвітньої школи І-ІІІ ступенів №6 Глухівської міської ради</t>
  </si>
  <si>
    <t>Глухівський міський центр позашкільної освіти</t>
  </si>
  <si>
    <t>Глухівська міська дитячо-юнацька спортивна школа</t>
  </si>
  <si>
    <t>Заміський оздоровчий дитячо-юнацький табір «Сонячний» Глухівської міської ради</t>
  </si>
  <si>
    <t xml:space="preserve">Центр професійного розвитку педагогічних працівників Глухівської міської ради </t>
  </si>
  <si>
    <t xml:space="preserve">Комунальна установа "Інклюзивно-ресурсний центр" Глухівської міської ради </t>
  </si>
  <si>
    <t xml:space="preserve">Централізована бухгалтерія відділу освіти Глухівської міської ради </t>
  </si>
  <si>
    <t xml:space="preserve"> Господарча група відділу освіти Глухівської міської ради </t>
  </si>
  <si>
    <t>Міська цільова  програма захисту населення і території від надзвичайних ситуацій техногенного та природного хар-ру  на 2022-2025 роки</t>
  </si>
  <si>
    <t>№ 305 від 27.08.2021</t>
  </si>
  <si>
    <t>0613210</t>
  </si>
  <si>
    <t>Комплексна програма "Освіта Глухівської територіальної громади на 2022-2025р."</t>
  </si>
  <si>
    <t>№ 374 від 25.11.2021</t>
  </si>
  <si>
    <t>1218110</t>
  </si>
  <si>
    <t>1218130</t>
  </si>
  <si>
    <t>8130</t>
  </si>
  <si>
    <t>Забезпечення діяльності місцевої пожежної охорони.</t>
  </si>
  <si>
    <t>Програма економічного і соціального розвитку Глухівської міської ради на 2023 рік</t>
  </si>
  <si>
    <t>Програма організації суспільно корисних робіт для порушників, на яких судом накладено адміністративне стягнення у вигляді виконання суспільно корисних робіт, у населенних пунктах Глухівської міської ради на 2022-2024 роки.</t>
  </si>
  <si>
    <t>№ 519 від 14.09.2022</t>
  </si>
  <si>
    <t>Програму підтримки діяльності та розвитку місцевої пожежної охорони у складі місцевих пожежних команд при Комунальному підприємстві «Баницьке» Глухівської міської ради та Комунальному підприємстві «Полошківське» Глухівської міської ради на 2022-2025 роки</t>
  </si>
  <si>
    <t>№ 487 від 25.05.2022</t>
  </si>
  <si>
    <t>№ 554 від 25.11.2022</t>
  </si>
  <si>
    <t xml:space="preserve">Дунаєцький  НВК:ДНЗ-ЗОШ І-ІІ ступенів Глухівської міської ради  </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</si>
  <si>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</si>
  <si>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</si>
  <si>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</si>
  <si>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</si>
  <si>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</si>
  <si>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</si>
  <si>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</si>
  <si>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</si>
  <si>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</si>
  <si>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1217670</t>
  </si>
  <si>
    <t>7670</t>
  </si>
  <si>
    <t>Внески до статутного капіталу суб'єктів господарювання</t>
  </si>
  <si>
    <t xml:space="preserve">Про  Програму підтримки добровольчого формування Глухівської територіальної громади №1 на період дії воєнного стану </t>
  </si>
  <si>
    <t>№479 від 07.04.2022</t>
  </si>
  <si>
    <t xml:space="preserve"> </t>
  </si>
  <si>
    <t>1218311</t>
  </si>
  <si>
    <t>0511</t>
  </si>
  <si>
    <t>8311</t>
  </si>
  <si>
    <t>Охорона та раціональне використання природних ресурсів</t>
  </si>
  <si>
    <t>3719770</t>
  </si>
  <si>
    <t>9770</t>
  </si>
  <si>
    <t>Інші субвенції з місцевого бюджету</t>
  </si>
  <si>
    <t>1216090</t>
  </si>
  <si>
    <t>6090</t>
  </si>
  <si>
    <t>0640</t>
  </si>
  <si>
    <t>Інша діяльність у сфері житлово-комунального господарства</t>
  </si>
  <si>
    <t>0813124</t>
  </si>
  <si>
    <t>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</si>
  <si>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</si>
  <si>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1217462</t>
  </si>
  <si>
    <t>7462</t>
  </si>
  <si>
    <t>Утримання та розвиток автомобільних доріг та дорожньої інфраструктури за рахунок субвенції з державного бюджету</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</si>
  <si>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</si>
  <si>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</si>
  <si>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</si>
  <si>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1217384</t>
  </si>
  <si>
    <t>7384</t>
  </si>
  <si>
    <t>Реалізація проектів і заходів за рахунок залишку коштів спеціального фонду державного бюджету, що утворилися станом на 01 січня 2023 року, джерелом формування яких були кредити (позики) від Європейського інвестиційного банку</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</si>
  <si>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</si>
  <si>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</si>
  <si>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</si>
  <si>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0611272</t>
  </si>
  <si>
    <t>1272</t>
  </si>
  <si>
    <t>Реалізація заходів за рахунок освітньої субвенції з державного бюджету місцевим бюджетам (за спеціальним фондом державного бюджету)</t>
  </si>
  <si>
    <r>
      <t xml:space="preserve">РОЗПОДІЛ    </t>
    </r>
    <r>
      <rPr>
        <b/>
        <sz val="14"/>
        <rFont val="Times New Roman"/>
        <family val="1"/>
        <charset val="204"/>
      </rPr>
      <t>видатків  бюджету Глухівської міської територіальної громади  на 2024 рік</t>
    </r>
  </si>
  <si>
    <t>Розподіл витрат  бюджету Глухівської  міської територіальної громади на реалізацію місцевих програм у 2024 році</t>
  </si>
  <si>
    <t>на забезпечення діяльності у 2024 році</t>
  </si>
  <si>
    <t>Кредитування бюджету Глухівської міської територіальної громади у 2024 році</t>
  </si>
  <si>
    <t>Фінансування  бюджету Глухівської міської територіальної громади на 2024 рік</t>
  </si>
  <si>
    <t xml:space="preserve"> № 711 від 20.10.2023</t>
  </si>
  <si>
    <t>Програма забезпечення організаційних заходів та інших видатків бюджету Глухівської міської територіальної громади на 2024-2027 роки</t>
  </si>
  <si>
    <t>Програма забезпечення заходів мобілізації та оборонної роботи на території Глухівської міської ради на 2024-2025 роки</t>
  </si>
  <si>
    <t xml:space="preserve"> № 719 від 20.10.2023</t>
  </si>
  <si>
    <t>Програма фінансової підтримки комунальних підприємств Глухівської міської ради на 2024 рік</t>
  </si>
  <si>
    <t>№ 745 від 24.11.2023</t>
  </si>
  <si>
    <t>Програма "Поліцейський офіцер громади" на 2024-2025 роки</t>
  </si>
  <si>
    <t>№ 739 від 24.11.2023</t>
  </si>
  <si>
    <t xml:space="preserve">Програма поховання померлих одиноких громадян Глухівської міської ради на 2024-2028 роки </t>
  </si>
  <si>
    <t>№ 740 від 24.11.2023</t>
  </si>
  <si>
    <t>Заступник міського голови з питань</t>
  </si>
  <si>
    <t>діяльності виконавчих органів міської ради                                                          Маріанна ВАСИЛЬЄВА</t>
  </si>
  <si>
    <t>до проєкту</t>
  </si>
  <si>
    <t xml:space="preserve">                                                                                                              до проєкту</t>
  </si>
  <si>
    <t xml:space="preserve">                                                                                                              Додаток № 8</t>
  </si>
  <si>
    <t>Додаток № 7</t>
  </si>
  <si>
    <r>
      <rPr>
        <u/>
        <sz val="13"/>
        <rFont val="Times New Roman"/>
        <family val="1"/>
        <charset val="204"/>
      </rPr>
      <t>14.12.2023</t>
    </r>
    <r>
      <rPr>
        <sz val="13"/>
        <rFont val="Times New Roman"/>
        <family val="1"/>
        <charset val="204"/>
      </rPr>
      <t xml:space="preserve"> № </t>
    </r>
    <r>
      <rPr>
        <u/>
        <sz val="13"/>
        <rFont val="Times New Roman"/>
        <family val="1"/>
        <charset val="204"/>
      </rPr>
      <t>530</t>
    </r>
  </si>
  <si>
    <t>14.12.2023 № 530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</si>
</sst>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6"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sz val="9"/>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i/>
      <sz val="10"/>
      <color indexed="8"/>
      <name val="Times New Roman"/>
      <family val="1"/>
      <charset val="204"/>
    </font>
    <font>
      <sz val="10"/>
      <color indexed="8"/>
      <name val="Arial"/>
      <family val="2"/>
      <charset val="204"/>
    </font>
    <font>
      <i/>
      <sz val="11"/>
      <name val="Times New Roman"/>
      <family val="1"/>
      <charset val="204"/>
    </font>
    <font>
      <sz val="8"/>
      <name val="Times New Roman"/>
      <family val="1"/>
      <charset val="204"/>
    </font>
    <font>
      <b/>
      <i/>
      <sz val="11"/>
      <name val="Times New Roman"/>
      <family val="1"/>
      <charset val="204"/>
    </font>
    <font>
      <i/>
      <sz val="10"/>
      <name val="Times New Roman Cyr"/>
      <charset val="204"/>
    </font>
    <font>
      <vertAlign val="superscript"/>
      <sz val="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b/>
      <sz val="9"/>
      <name val="Times New Roman"/>
      <family val="1"/>
      <charset val="204"/>
    </font>
    <font>
      <sz val="10"/>
      <name val="Times New Roman"/>
      <family val="1"/>
      <charset val="204"/>
    </font>
    <font>
      <b/>
      <i/>
      <sz val="10"/>
      <name val="Times New Roman"/>
      <family val="1"/>
      <charset val="204"/>
    </font>
    <font>
      <sz val="10"/>
      <name val="Times New Roman"/>
      <family val="1"/>
      <charset val="204"/>
    </font>
    <font>
      <sz val="11"/>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i/>
      <sz val="11"/>
      <color rgb="FF333333"/>
      <name val="Times New Roman"/>
      <family val="1"/>
      <charset val="204"/>
    </font>
    <font>
      <sz val="11"/>
      <color rgb="FF000000"/>
      <name val="Times New Roman"/>
      <family val="1"/>
      <charset val="204"/>
    </font>
    <font>
      <b/>
      <sz val="14"/>
      <color indexed="8"/>
      <name val="Times New Roman"/>
      <family val="1"/>
      <charset val="204"/>
    </font>
    <font>
      <sz val="10"/>
      <color rgb="FF333333"/>
      <name val="Times New Roman"/>
      <family val="1"/>
      <charset val="204"/>
    </font>
    <font>
      <sz val="25"/>
      <name val="Times New Roman"/>
      <family val="1"/>
      <charset val="204"/>
    </font>
    <font>
      <u/>
      <sz val="13"/>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s>
  <cellStyleXfs count="64">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26" fillId="0" borderId="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8" borderId="0" applyNumberFormat="0" applyBorder="0" applyAlignment="0" applyProtection="0"/>
    <xf numFmtId="0" fontId="8" fillId="7" borderId="1" applyNumberFormat="0" applyAlignment="0" applyProtection="0"/>
    <xf numFmtId="0" fontId="9" fillId="22" borderId="2" applyNumberFormat="0" applyAlignment="0" applyProtection="0"/>
    <xf numFmtId="0" fontId="17" fillId="22" borderId="1" applyNumberFormat="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7" fillId="0" borderId="0"/>
    <xf numFmtId="0" fontId="26" fillId="0" borderId="0"/>
    <xf numFmtId="0" fontId="26" fillId="0" borderId="0"/>
    <xf numFmtId="0" fontId="27" fillId="0" borderId="0"/>
    <xf numFmtId="0" fontId="27" fillId="0" borderId="0"/>
    <xf numFmtId="0" fontId="27" fillId="0" borderId="0"/>
    <xf numFmtId="0" fontId="27" fillId="0" borderId="0"/>
    <xf numFmtId="0" fontId="27" fillId="0" borderId="0"/>
    <xf numFmtId="0" fontId="41" fillId="0" borderId="0">
      <alignment vertical="top"/>
    </xf>
    <xf numFmtId="0" fontId="13" fillId="0" borderId="3" applyNumberFormat="0" applyFill="0" applyAlignment="0" applyProtection="0"/>
    <xf numFmtId="0" fontId="11" fillId="23" borderId="4" applyNumberFormat="0" applyAlignment="0" applyProtection="0"/>
    <xf numFmtId="0" fontId="18" fillId="0" borderId="0" applyNumberFormat="0" applyFill="0" applyBorder="0" applyAlignment="0" applyProtection="0"/>
    <xf numFmtId="0" fontId="19" fillId="13" borderId="0" applyNumberFormat="0" applyBorder="0" applyAlignment="0" applyProtection="0"/>
    <xf numFmtId="0" fontId="26" fillId="0" borderId="0"/>
    <xf numFmtId="0" fontId="26" fillId="0" borderId="0"/>
    <xf numFmtId="0" fontId="47" fillId="0" borderId="0"/>
    <xf numFmtId="0" fontId="7" fillId="3" borderId="0" applyNumberFormat="0" applyBorder="0" applyAlignment="0" applyProtection="0"/>
    <xf numFmtId="0" fontId="12" fillId="0" borderId="0" applyNumberFormat="0" applyFill="0" applyBorder="0" applyAlignment="0" applyProtection="0"/>
    <xf numFmtId="0" fontId="15" fillId="10" borderId="5" applyNumberFormat="0" applyFont="0" applyAlignment="0" applyProtection="0"/>
    <xf numFmtId="0" fontId="20" fillId="0" borderId="6" applyNumberFormat="0" applyFill="0" applyAlignment="0" applyProtection="0"/>
    <xf numFmtId="0" fontId="25" fillId="0" borderId="0"/>
    <xf numFmtId="0" fontId="10" fillId="0" borderId="0" applyNumberFormat="0" applyFill="0" applyBorder="0" applyAlignment="0" applyProtection="0"/>
    <xf numFmtId="0" fontId="6" fillId="4" borderId="0" applyNumberFormat="0" applyBorder="0" applyAlignment="0" applyProtection="0"/>
    <xf numFmtId="0" fontId="1" fillId="0" borderId="0"/>
  </cellStyleXfs>
  <cellXfs count="463">
    <xf numFmtId="0" fontId="0" fillId="0" borderId="0" xfId="0"/>
    <xf numFmtId="0" fontId="2" fillId="0" borderId="0" xfId="0" applyFont="1"/>
    <xf numFmtId="0" fontId="4" fillId="0" borderId="0" xfId="0" applyFont="1" applyAlignment="1">
      <alignment horizontal="center"/>
    </xf>
    <xf numFmtId="0" fontId="16" fillId="0" borderId="0" xfId="0" applyFont="1"/>
    <xf numFmtId="0" fontId="33" fillId="0" borderId="0" xfId="0" applyFont="1"/>
    <xf numFmtId="0" fontId="33" fillId="0" borderId="0" xfId="0" applyFont="1" applyAlignment="1">
      <alignment horizontal="center"/>
    </xf>
    <xf numFmtId="0" fontId="22" fillId="0" borderId="0" xfId="0" applyFont="1"/>
    <xf numFmtId="0" fontId="2" fillId="0" borderId="0" xfId="0" applyFont="1" applyAlignment="1">
      <alignment vertical="top"/>
    </xf>
    <xf numFmtId="0" fontId="0" fillId="0" borderId="0" xfId="0" applyAlignment="1">
      <alignment vertical="top"/>
    </xf>
    <xf numFmtId="0" fontId="23" fillId="0" borderId="0" xfId="0" applyFont="1" applyAlignment="1">
      <alignment vertical="top"/>
    </xf>
    <xf numFmtId="0" fontId="22" fillId="0" borderId="0" xfId="0" applyFont="1" applyAlignment="1">
      <alignment vertical="top"/>
    </xf>
    <xf numFmtId="0" fontId="36" fillId="0" borderId="0" xfId="0" applyFont="1"/>
    <xf numFmtId="0" fontId="39" fillId="0" borderId="0" xfId="0" applyFont="1"/>
    <xf numFmtId="0" fontId="21" fillId="0" borderId="7" xfId="0" applyFont="1" applyBorder="1" applyAlignment="1">
      <alignment horizontal="center" vertical="center" wrapText="1"/>
    </xf>
    <xf numFmtId="0" fontId="43" fillId="0" borderId="8" xfId="0" applyFont="1" applyBorder="1" applyAlignment="1">
      <alignment vertical="center"/>
    </xf>
    <xf numFmtId="0" fontId="23" fillId="0" borderId="0" xfId="0" applyFont="1"/>
    <xf numFmtId="0" fontId="29" fillId="0" borderId="0" xfId="0" applyFont="1" applyAlignment="1">
      <alignment horizontal="center" vertical="center" wrapText="1"/>
    </xf>
    <xf numFmtId="0" fontId="16" fillId="0" borderId="0" xfId="0" applyFont="1" applyAlignment="1">
      <alignment horizontal="center"/>
    </xf>
    <xf numFmtId="0" fontId="5" fillId="0" borderId="0" xfId="0" applyFont="1" applyAlignment="1">
      <alignment horizontal="center" vertical="top"/>
    </xf>
    <xf numFmtId="0" fontId="23" fillId="0" borderId="0" xfId="0" applyFont="1" applyAlignment="1">
      <alignment vertical="center" wrapText="1"/>
    </xf>
    <xf numFmtId="0" fontId="16" fillId="24" borderId="0" xfId="0" applyFont="1" applyFill="1"/>
    <xf numFmtId="0" fontId="2" fillId="0" borderId="0" xfId="0" applyFont="1" applyAlignment="1">
      <alignment horizontal="center"/>
    </xf>
    <xf numFmtId="0" fontId="30" fillId="25" borderId="9" xfId="0" applyFont="1" applyFill="1" applyBorder="1" applyAlignment="1" applyProtection="1">
      <alignment horizontal="justify"/>
      <protection locked="0"/>
    </xf>
    <xf numFmtId="49" fontId="30" fillId="25" borderId="10" xfId="0" applyNumberFormat="1" applyFont="1" applyFill="1" applyBorder="1" applyAlignment="1">
      <alignment horizontal="left" vertical="center" wrapText="1"/>
    </xf>
    <xf numFmtId="49" fontId="30" fillId="25" borderId="7" xfId="0" applyNumberFormat="1" applyFont="1" applyFill="1" applyBorder="1" applyAlignment="1">
      <alignment horizontal="left" vertical="center" wrapText="1"/>
    </xf>
    <xf numFmtId="0" fontId="30" fillId="25" borderId="7" xfId="0" applyFont="1" applyFill="1" applyBorder="1" applyAlignment="1" applyProtection="1">
      <alignment horizontal="justify"/>
      <protection locked="0"/>
    </xf>
    <xf numFmtId="49" fontId="30" fillId="25" borderId="10" xfId="0" applyNumberFormat="1" applyFont="1" applyFill="1" applyBorder="1"/>
    <xf numFmtId="49" fontId="30" fillId="25" borderId="7" xfId="0" applyNumberFormat="1" applyFont="1" applyFill="1" applyBorder="1"/>
    <xf numFmtId="0" fontId="30" fillId="25" borderId="7" xfId="0" applyFont="1" applyFill="1" applyBorder="1"/>
    <xf numFmtId="0" fontId="23" fillId="0" borderId="0" xfId="0" applyFont="1" applyAlignment="1">
      <alignment horizontal="center"/>
    </xf>
    <xf numFmtId="49" fontId="30" fillId="0" borderId="0" xfId="0" applyNumberFormat="1" applyFont="1"/>
    <xf numFmtId="0" fontId="30" fillId="0" borderId="0" xfId="0" applyFont="1"/>
    <xf numFmtId="0" fontId="32" fillId="0" borderId="0" xfId="0" applyFont="1" applyAlignment="1">
      <alignment horizontal="center" vertical="center" wrapText="1"/>
    </xf>
    <xf numFmtId="49" fontId="21" fillId="25" borderId="10" xfId="0" applyNumberFormat="1" applyFont="1" applyFill="1" applyBorder="1" applyAlignment="1">
      <alignment horizontal="left" vertical="center" wrapText="1"/>
    </xf>
    <xf numFmtId="49" fontId="21" fillId="25" borderId="7" xfId="0" applyNumberFormat="1" applyFont="1" applyFill="1" applyBorder="1" applyAlignment="1">
      <alignment horizontal="left" vertical="center" wrapText="1"/>
    </xf>
    <xf numFmtId="49" fontId="21" fillId="25" borderId="10" xfId="0" applyNumberFormat="1" applyFont="1" applyFill="1" applyBorder="1"/>
    <xf numFmtId="49" fontId="21" fillId="25" borderId="7" xfId="0" applyNumberFormat="1" applyFont="1" applyFill="1" applyBorder="1"/>
    <xf numFmtId="0" fontId="23" fillId="24" borderId="0" xfId="0" applyFont="1" applyFill="1"/>
    <xf numFmtId="49" fontId="21" fillId="25" borderId="11" xfId="0" applyNumberFormat="1" applyFont="1" applyFill="1" applyBorder="1"/>
    <xf numFmtId="49" fontId="21" fillId="25" borderId="9" xfId="0" applyNumberFormat="1" applyFont="1" applyFill="1" applyBorder="1"/>
    <xf numFmtId="4" fontId="36" fillId="0" borderId="7" xfId="55" applyNumberFormat="1" applyFont="1" applyBorder="1"/>
    <xf numFmtId="0" fontId="49" fillId="0" borderId="7" xfId="55" applyFont="1" applyBorder="1" applyAlignment="1" applyProtection="1">
      <alignment horizontal="center" vertical="center"/>
      <protection locked="0"/>
    </xf>
    <xf numFmtId="0" fontId="48" fillId="0" borderId="7" xfId="55" applyFont="1" applyBorder="1" applyAlignment="1" applyProtection="1">
      <alignment horizontal="left" vertical="top" wrapText="1"/>
      <protection locked="0"/>
    </xf>
    <xf numFmtId="4" fontId="48" fillId="0" borderId="7" xfId="55" applyNumberFormat="1" applyFont="1" applyBorder="1"/>
    <xf numFmtId="4" fontId="24" fillId="0" borderId="7" xfId="55" applyNumberFormat="1" applyFont="1" applyBorder="1"/>
    <xf numFmtId="4" fontId="28" fillId="0" borderId="7" xfId="55" applyNumberFormat="1" applyFont="1" applyBorder="1"/>
    <xf numFmtId="0" fontId="50" fillId="0" borderId="7" xfId="55" applyFont="1" applyBorder="1" applyAlignment="1" applyProtection="1">
      <alignment horizontal="center" vertical="center"/>
      <protection locked="0"/>
    </xf>
    <xf numFmtId="0" fontId="36" fillId="0" borderId="7" xfId="55" applyFont="1" applyBorder="1" applyAlignment="1" applyProtection="1">
      <alignment horizontal="left" vertical="top" wrapText="1"/>
      <protection locked="0"/>
    </xf>
    <xf numFmtId="4" fontId="28" fillId="0" borderId="7" xfId="55" applyNumberFormat="1" applyFont="1" applyBorder="1" applyProtection="1">
      <protection locked="0"/>
    </xf>
    <xf numFmtId="0" fontId="48" fillId="0" borderId="7" xfId="55" applyFont="1" applyBorder="1" applyAlignment="1" applyProtection="1">
      <alignment horizontal="center" vertical="top" wrapText="1"/>
      <protection locked="0"/>
    </xf>
    <xf numFmtId="0" fontId="36" fillId="0" borderId="7" xfId="55" applyFont="1" applyBorder="1" applyAlignment="1" applyProtection="1">
      <alignment horizontal="center" vertical="center"/>
      <protection locked="0"/>
    </xf>
    <xf numFmtId="0" fontId="43" fillId="0" borderId="8" xfId="0" applyFont="1" applyBorder="1" applyAlignment="1">
      <alignment horizontal="left" vertical="center"/>
    </xf>
    <xf numFmtId="0" fontId="35" fillId="0" borderId="0" xfId="0" applyFont="1" applyAlignment="1">
      <alignment horizontal="center" vertical="top" wrapText="1"/>
    </xf>
    <xf numFmtId="0" fontId="2" fillId="0" borderId="0" xfId="0" applyFont="1" applyAlignment="1">
      <alignment horizontal="justify"/>
    </xf>
    <xf numFmtId="0" fontId="0" fillId="0" borderId="0" xfId="0" applyAlignment="1">
      <alignment horizontal="justify"/>
    </xf>
    <xf numFmtId="0" fontId="52" fillId="0" borderId="0" xfId="0" applyFont="1"/>
    <xf numFmtId="0" fontId="21" fillId="26" borderId="0" xfId="0" applyFont="1" applyFill="1"/>
    <xf numFmtId="0" fontId="29" fillId="0" borderId="0" xfId="0" applyFont="1" applyAlignment="1">
      <alignment horizontal="center"/>
    </xf>
    <xf numFmtId="0" fontId="21" fillId="0" borderId="0" xfId="0" applyFont="1"/>
    <xf numFmtId="49" fontId="21" fillId="0" borderId="0" xfId="0" applyNumberFormat="1" applyFont="1"/>
    <xf numFmtId="4" fontId="48" fillId="0" borderId="7" xfId="55" applyNumberFormat="1" applyFont="1" applyBorder="1" applyProtection="1">
      <protection locked="0"/>
    </xf>
    <xf numFmtId="0" fontId="52" fillId="0" borderId="0" xfId="0" applyFont="1" applyAlignment="1">
      <alignment horizontal="right"/>
    </xf>
    <xf numFmtId="0" fontId="52" fillId="0" borderId="0" xfId="0" applyFont="1" applyAlignment="1">
      <alignment horizontal="left"/>
    </xf>
    <xf numFmtId="2" fontId="37" fillId="25" borderId="7" xfId="48" applyNumberFormat="1" applyFont="1" applyFill="1" applyBorder="1" applyAlignment="1">
      <alignment horizontal="right" vertical="center"/>
    </xf>
    <xf numFmtId="2" fontId="21" fillId="25" borderId="7" xfId="0" applyNumberFormat="1" applyFont="1" applyFill="1" applyBorder="1" applyAlignment="1">
      <alignment horizontal="right" vertical="center"/>
    </xf>
    <xf numFmtId="2" fontId="21" fillId="25" borderId="9" xfId="0" applyNumberFormat="1" applyFont="1" applyFill="1" applyBorder="1" applyAlignment="1">
      <alignment horizontal="right" vertical="center"/>
    </xf>
    <xf numFmtId="0" fontId="21" fillId="0" borderId="0" xfId="0" applyFont="1" applyAlignment="1">
      <alignment horizontal="center"/>
    </xf>
    <xf numFmtId="0" fontId="21" fillId="0" borderId="0" xfId="0" applyFont="1" applyAlignment="1">
      <alignment horizontal="justify"/>
    </xf>
    <xf numFmtId="2" fontId="21" fillId="0" borderId="0" xfId="0" applyNumberFormat="1" applyFont="1" applyAlignment="1">
      <alignment horizontal="right" vertical="center"/>
    </xf>
    <xf numFmtId="0" fontId="21" fillId="25" borderId="0" xfId="0" applyFont="1" applyFill="1"/>
    <xf numFmtId="0" fontId="21" fillId="25" borderId="0" xfId="0" applyFont="1" applyFill="1" applyAlignment="1">
      <alignment vertical="center"/>
    </xf>
    <xf numFmtId="0" fontId="36" fillId="0" borderId="0" xfId="0" applyFont="1" applyAlignment="1">
      <alignment horizontal="left" vertical="top"/>
    </xf>
    <xf numFmtId="0" fontId="2" fillId="0" borderId="0" xfId="0" applyFont="1" applyAlignment="1">
      <alignment horizontal="left"/>
    </xf>
    <xf numFmtId="0" fontId="30" fillId="0" borderId="0" xfId="0" applyFont="1" applyAlignment="1">
      <alignment horizontal="left" vertical="center" wrapText="1"/>
    </xf>
    <xf numFmtId="0" fontId="45" fillId="0" borderId="14" xfId="0" applyFont="1" applyBorder="1" applyAlignment="1">
      <alignment horizontal="center" vertical="center" wrapText="1"/>
    </xf>
    <xf numFmtId="0" fontId="30" fillId="25" borderId="7" xfId="0" applyFont="1" applyFill="1" applyBorder="1" applyAlignment="1">
      <alignment horizontal="center" vertical="center" wrapText="1"/>
    </xf>
    <xf numFmtId="0" fontId="30" fillId="25" borderId="7" xfId="0" applyFont="1" applyFill="1" applyBorder="1" applyAlignment="1">
      <alignment vertical="center" wrapText="1"/>
    </xf>
    <xf numFmtId="0" fontId="32" fillId="25" borderId="7" xfId="0" applyFont="1" applyFill="1" applyBorder="1" applyAlignment="1" applyProtection="1">
      <alignment horizontal="justify"/>
      <protection locked="0"/>
    </xf>
    <xf numFmtId="0" fontId="0" fillId="0" borderId="0" xfId="0" applyAlignment="1">
      <alignment horizontal="center"/>
    </xf>
    <xf numFmtId="0" fontId="32" fillId="0" borderId="0" xfId="0" applyFont="1" applyAlignment="1">
      <alignment horizontal="justify" vertical="center" wrapText="1"/>
    </xf>
    <xf numFmtId="0" fontId="21"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4" fillId="0" borderId="7" xfId="55" applyFont="1" applyBorder="1" applyAlignment="1" applyProtection="1">
      <alignment horizontal="center" vertical="center"/>
      <protection locked="0"/>
    </xf>
    <xf numFmtId="0" fontId="24" fillId="0" borderId="7" xfId="55" applyFont="1" applyBorder="1" applyAlignment="1" applyProtection="1">
      <alignment horizontal="left" vertical="top" wrapText="1"/>
      <protection locked="0"/>
    </xf>
    <xf numFmtId="0" fontId="28" fillId="0" borderId="7" xfId="55" applyFont="1" applyBorder="1" applyAlignment="1" applyProtection="1">
      <alignment horizontal="center" vertical="center"/>
      <protection locked="0"/>
    </xf>
    <xf numFmtId="0" fontId="28" fillId="0" borderId="7" xfId="55" applyFont="1" applyBorder="1" applyAlignment="1" applyProtection="1">
      <alignment horizontal="left" vertical="top" wrapText="1"/>
      <protection locked="0"/>
    </xf>
    <xf numFmtId="0" fontId="54" fillId="0" borderId="0" xfId="0" applyFont="1" applyAlignment="1">
      <alignment horizontal="center"/>
    </xf>
    <xf numFmtId="0" fontId="55" fillId="0" borderId="0" xfId="0" applyFont="1" applyAlignment="1">
      <alignment horizontal="justify" vertical="center" wrapText="1"/>
    </xf>
    <xf numFmtId="0" fontId="4" fillId="0" borderId="0" xfId="0" applyFont="1"/>
    <xf numFmtId="0" fontId="31" fillId="0" borderId="0" xfId="0" applyFont="1" applyAlignment="1">
      <alignment horizontal="center" vertical="center"/>
    </xf>
    <xf numFmtId="0" fontId="5" fillId="0" borderId="0" xfId="0" applyFont="1" applyAlignment="1">
      <alignment horizontal="center" vertical="top" wrapText="1"/>
    </xf>
    <xf numFmtId="0" fontId="56" fillId="0" borderId="0" xfId="0" applyFont="1" applyAlignment="1">
      <alignment horizontal="left" vertical="center"/>
    </xf>
    <xf numFmtId="0" fontId="3" fillId="0" borderId="0" xfId="0" applyFont="1" applyAlignment="1">
      <alignment horizontal="left" vertical="center"/>
    </xf>
    <xf numFmtId="0" fontId="2" fillId="0" borderId="7" xfId="0" applyFont="1" applyBorder="1" applyAlignment="1">
      <alignment horizontal="left" wrapText="1"/>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49" fontId="30" fillId="25" borderId="11" xfId="0" applyNumberFormat="1" applyFont="1" applyFill="1" applyBorder="1"/>
    <xf numFmtId="49" fontId="30" fillId="25" borderId="9" xfId="0" applyNumberFormat="1" applyFont="1" applyFill="1" applyBorder="1"/>
    <xf numFmtId="0" fontId="30" fillId="25" borderId="9" xfId="0" applyFont="1" applyFill="1" applyBorder="1" applyAlignment="1">
      <alignment vertical="center" wrapText="1"/>
    </xf>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17"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7" xfId="0" applyNumberFormat="1" applyFont="1" applyBorder="1" applyAlignment="1">
      <alignment horizontal="left"/>
    </xf>
    <xf numFmtId="49" fontId="2" fillId="0" borderId="13" xfId="0" applyNumberFormat="1" applyFont="1" applyBorder="1" applyAlignment="1">
      <alignment horizontal="left"/>
    </xf>
    <xf numFmtId="49" fontId="2" fillId="0" borderId="7" xfId="0" applyNumberFormat="1" applyFont="1" applyBorder="1" applyProtection="1">
      <protection locked="0"/>
    </xf>
    <xf numFmtId="49" fontId="2" fillId="0" borderId="7" xfId="0" applyNumberFormat="1" applyFont="1" applyBorder="1" applyAlignment="1" applyProtection="1">
      <alignment horizontal="left"/>
      <protection locked="0"/>
    </xf>
    <xf numFmtId="49" fontId="2" fillId="0" borderId="13" xfId="0" applyNumberFormat="1" applyFont="1" applyBorder="1"/>
    <xf numFmtId="0" fontId="2" fillId="0" borderId="10" xfId="0" applyFont="1" applyBorder="1" applyAlignment="1">
      <alignment horizontal="left"/>
    </xf>
    <xf numFmtId="0" fontId="32" fillId="0" borderId="0" xfId="0" applyFont="1"/>
    <xf numFmtId="4" fontId="37" fillId="0" borderId="22" xfId="48" applyNumberFormat="1" applyFont="1" applyBorder="1" applyAlignment="1">
      <alignment horizontal="right" vertical="center"/>
    </xf>
    <xf numFmtId="4" fontId="30" fillId="25" borderId="20" xfId="0" applyNumberFormat="1" applyFont="1" applyFill="1" applyBorder="1" applyAlignment="1">
      <alignment horizontal="right" vertical="center" wrapText="1"/>
    </xf>
    <xf numFmtId="4" fontId="24" fillId="0" borderId="7" xfId="54" applyNumberFormat="1" applyFont="1" applyBorder="1"/>
    <xf numFmtId="49" fontId="21" fillId="27" borderId="11" xfId="0" applyNumberFormat="1" applyFont="1" applyFill="1" applyBorder="1"/>
    <xf numFmtId="49" fontId="21" fillId="27" borderId="9" xfId="0" applyNumberFormat="1" applyFont="1" applyFill="1" applyBorder="1"/>
    <xf numFmtId="0" fontId="21" fillId="27" borderId="9" xfId="0" applyFont="1" applyFill="1" applyBorder="1" applyAlignment="1" applyProtection="1">
      <alignment horizontal="justify"/>
      <protection locked="0"/>
    </xf>
    <xf numFmtId="0" fontId="34" fillId="27" borderId="0" xfId="0" applyFont="1" applyFill="1"/>
    <xf numFmtId="49" fontId="21" fillId="27" borderId="10" xfId="0" applyNumberFormat="1" applyFont="1" applyFill="1" applyBorder="1"/>
    <xf numFmtId="49" fontId="21" fillId="27" borderId="7" xfId="0" applyNumberFormat="1" applyFont="1" applyFill="1" applyBorder="1"/>
    <xf numFmtId="0" fontId="21" fillId="27" borderId="7" xfId="0" applyFont="1" applyFill="1" applyBorder="1" applyAlignment="1" applyProtection="1">
      <alignment horizontal="justify"/>
      <protection locked="0"/>
    </xf>
    <xf numFmtId="164" fontId="37" fillId="27" borderId="7" xfId="0" applyNumberFormat="1" applyFont="1" applyFill="1" applyBorder="1" applyAlignment="1">
      <alignment vertical="justify"/>
    </xf>
    <xf numFmtId="0" fontId="33" fillId="27" borderId="0" xfId="0" applyFont="1" applyFill="1"/>
    <xf numFmtId="49" fontId="42" fillId="27" borderId="7" xfId="0" applyNumberFormat="1" applyFont="1" applyFill="1" applyBorder="1" applyAlignment="1">
      <alignment horizontal="right" vertical="center" wrapText="1"/>
    </xf>
    <xf numFmtId="0" fontId="42" fillId="27" borderId="7" xfId="0" applyFont="1" applyFill="1" applyBorder="1" applyAlignment="1">
      <alignment vertical="center" wrapText="1"/>
    </xf>
    <xf numFmtId="164" fontId="40" fillId="27" borderId="7" xfId="0" applyNumberFormat="1" applyFont="1" applyFill="1" applyBorder="1" applyAlignment="1">
      <alignment vertical="justify"/>
    </xf>
    <xf numFmtId="49" fontId="2" fillId="27" borderId="7" xfId="0" applyNumberFormat="1" applyFont="1" applyFill="1" applyBorder="1" applyAlignment="1">
      <alignment horizontal="left"/>
    </xf>
    <xf numFmtId="0" fontId="50" fillId="27" borderId="7" xfId="0" applyFont="1" applyFill="1" applyBorder="1" applyAlignment="1">
      <alignment horizontal="center"/>
    </xf>
    <xf numFmtId="0" fontId="50" fillId="27" borderId="0" xfId="0" applyFont="1" applyFill="1"/>
    <xf numFmtId="0" fontId="50" fillId="0" borderId="0" xfId="0" applyFont="1" applyAlignment="1">
      <alignment horizontal="center"/>
    </xf>
    <xf numFmtId="0" fontId="50" fillId="0" borderId="0" xfId="0" applyFont="1"/>
    <xf numFmtId="0" fontId="49" fillId="0" borderId="0" xfId="0" applyFont="1" applyAlignment="1">
      <alignment horizontal="center"/>
    </xf>
    <xf numFmtId="0" fontId="49" fillId="27" borderId="0" xfId="0" applyFont="1" applyFill="1" applyAlignment="1">
      <alignment horizontal="center" vertical="center"/>
    </xf>
    <xf numFmtId="0" fontId="49" fillId="0" borderId="0" xfId="0" applyFont="1"/>
    <xf numFmtId="0" fontId="49" fillId="27" borderId="0" xfId="0" applyFont="1" applyFill="1"/>
    <xf numFmtId="0" fontId="50" fillId="27" borderId="0" xfId="0" applyFont="1" applyFill="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4" fontId="30" fillId="25" borderId="22" xfId="0" applyNumberFormat="1" applyFont="1" applyFill="1" applyBorder="1" applyAlignment="1">
      <alignment horizontal="right" vertical="center" wrapText="1"/>
    </xf>
    <xf numFmtId="0" fontId="24" fillId="0" borderId="7" xfId="0" applyFont="1" applyBorder="1" applyAlignment="1">
      <alignment horizontal="center" vertical="center" wrapText="1"/>
    </xf>
    <xf numFmtId="4" fontId="24" fillId="0" borderId="7" xfId="0" applyNumberFormat="1" applyFont="1" applyBorder="1" applyAlignment="1">
      <alignment horizontal="right" vertical="center" wrapText="1"/>
    </xf>
    <xf numFmtId="4" fontId="48" fillId="0" borderId="7" xfId="0" applyNumberFormat="1" applyFont="1" applyBorder="1" applyAlignment="1">
      <alignment horizontal="right" vertical="center" wrapText="1"/>
    </xf>
    <xf numFmtId="0" fontId="35" fillId="0" borderId="0" xfId="0" applyFont="1" applyAlignment="1">
      <alignment vertical="top" wrapText="1"/>
    </xf>
    <xf numFmtId="4" fontId="37" fillId="25" borderId="22" xfId="48" applyNumberFormat="1" applyFont="1" applyFill="1" applyBorder="1" applyAlignment="1">
      <alignment horizontal="right" vertical="center"/>
    </xf>
    <xf numFmtId="0" fontId="32" fillId="0" borderId="0" xfId="0" applyFont="1" applyAlignment="1">
      <alignment vertical="center" wrapText="1"/>
    </xf>
    <xf numFmtId="14" fontId="32" fillId="0" borderId="0" xfId="0" applyNumberFormat="1" applyFont="1" applyAlignment="1">
      <alignment vertical="center" wrapText="1"/>
    </xf>
    <xf numFmtId="2" fontId="38" fillId="27" borderId="7" xfId="48" applyNumberFormat="1" applyFont="1" applyFill="1" applyBorder="1" applyAlignment="1">
      <alignment horizontal="right" vertical="center"/>
    </xf>
    <xf numFmtId="0" fontId="2" fillId="0" borderId="0" xfId="0" applyFont="1" applyAlignment="1">
      <alignment horizontal="left" indent="1"/>
    </xf>
    <xf numFmtId="0" fontId="21" fillId="0" borderId="0" xfId="0" applyFont="1" applyAlignment="1">
      <alignment horizontal="right"/>
    </xf>
    <xf numFmtId="2" fontId="2" fillId="27" borderId="7" xfId="0" applyNumberFormat="1" applyFont="1" applyFill="1" applyBorder="1" applyAlignment="1">
      <alignment horizontal="right"/>
    </xf>
    <xf numFmtId="2" fontId="2" fillId="27" borderId="7" xfId="0" applyNumberFormat="1" applyFont="1" applyFill="1" applyBorder="1" applyAlignment="1" applyProtection="1">
      <alignment horizontal="right"/>
      <protection locked="0"/>
    </xf>
    <xf numFmtId="2" fontId="21" fillId="25" borderId="20" xfId="0" applyNumberFormat="1" applyFont="1" applyFill="1" applyBorder="1" applyAlignment="1">
      <alignment horizontal="right" vertical="center"/>
    </xf>
    <xf numFmtId="2" fontId="21" fillId="25" borderId="22" xfId="0" applyNumberFormat="1" applyFont="1" applyFill="1" applyBorder="1" applyAlignment="1">
      <alignment horizontal="right" vertical="center"/>
    </xf>
    <xf numFmtId="2" fontId="21" fillId="0" borderId="0" xfId="0" applyNumberFormat="1" applyFont="1" applyAlignment="1">
      <alignment horizontal="right"/>
    </xf>
    <xf numFmtId="0" fontId="2" fillId="27" borderId="7" xfId="0" applyFont="1" applyFill="1" applyBorder="1" applyAlignment="1">
      <alignment horizontal="justify" wrapText="1"/>
    </xf>
    <xf numFmtId="0" fontId="2" fillId="27" borderId="7" xfId="0" applyFont="1" applyFill="1" applyBorder="1" applyAlignment="1">
      <alignment horizontal="justify"/>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0" fontId="30" fillId="0" borderId="30" xfId="0" applyFont="1" applyBorder="1" applyAlignment="1">
      <alignment horizontal="center" vertical="center" wrapText="1"/>
    </xf>
    <xf numFmtId="0" fontId="50" fillId="27" borderId="0" xfId="0" applyFont="1" applyFill="1" applyAlignment="1">
      <alignment horizontal="center"/>
    </xf>
    <xf numFmtId="0" fontId="49" fillId="27" borderId="0" xfId="0" applyFont="1" applyFill="1" applyAlignment="1">
      <alignment vertical="center"/>
    </xf>
    <xf numFmtId="0" fontId="50" fillId="27" borderId="0" xfId="0" applyFont="1" applyFill="1" applyAlignment="1">
      <alignment vertical="center"/>
    </xf>
    <xf numFmtId="0" fontId="49" fillId="27" borderId="0" xfId="0" applyFont="1" applyFill="1" applyAlignment="1">
      <alignment horizontal="left" vertical="center"/>
    </xf>
    <xf numFmtId="2" fontId="38" fillId="27" borderId="13" xfId="48" applyNumberFormat="1" applyFont="1" applyFill="1" applyBorder="1" applyAlignment="1">
      <alignment horizontal="right" vertical="center"/>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4" fontId="37" fillId="25" borderId="20" xfId="48" applyNumberFormat="1" applyFont="1" applyFill="1" applyBorder="1" applyAlignment="1">
      <alignment horizontal="right" vertical="center"/>
    </xf>
    <xf numFmtId="0" fontId="3" fillId="26" borderId="16" xfId="0" applyFont="1" applyFill="1" applyBorder="1" applyAlignment="1">
      <alignment horizontal="center" vertical="center" wrapText="1"/>
    </xf>
    <xf numFmtId="49" fontId="21" fillId="25" borderId="11" xfId="0" applyNumberFormat="1" applyFont="1" applyFill="1" applyBorder="1" applyAlignment="1">
      <alignment horizontal="left" vertical="center" wrapText="1"/>
    </xf>
    <xf numFmtId="49" fontId="21" fillId="25" borderId="9" xfId="0" applyNumberFormat="1" applyFont="1" applyFill="1" applyBorder="1" applyAlignment="1">
      <alignment horizontal="left" vertical="center" wrapText="1"/>
    </xf>
    <xf numFmtId="2" fontId="37" fillId="25" borderId="9" xfId="48" applyNumberFormat="1" applyFont="1" applyFill="1" applyBorder="1" applyAlignment="1">
      <alignment horizontal="right" vertical="center"/>
    </xf>
    <xf numFmtId="49" fontId="2" fillId="0" borderId="17" xfId="0" applyNumberFormat="1" applyFont="1" applyBorder="1"/>
    <xf numFmtId="0" fontId="2" fillId="0" borderId="17" xfId="0" applyFont="1" applyBorder="1" applyAlignment="1">
      <alignment horizontal="left"/>
    </xf>
    <xf numFmtId="0" fontId="2" fillId="0" borderId="13" xfId="0" applyFont="1" applyBorder="1" applyAlignment="1">
      <alignment horizontal="left"/>
    </xf>
    <xf numFmtId="0" fontId="21" fillId="25" borderId="7" xfId="0" applyFont="1" applyFill="1" applyBorder="1" applyAlignment="1" applyProtection="1">
      <alignment horizontal="justify"/>
      <protection locked="0"/>
    </xf>
    <xf numFmtId="0" fontId="2" fillId="27" borderId="7" xfId="0" applyFont="1" applyFill="1" applyBorder="1" applyAlignment="1">
      <alignment horizontal="justify" vertical="center" wrapText="1"/>
    </xf>
    <xf numFmtId="0" fontId="2" fillId="27" borderId="7" xfId="0" applyFont="1" applyFill="1" applyBorder="1"/>
    <xf numFmtId="0" fontId="2" fillId="27" borderId="7" xfId="0" applyFont="1" applyFill="1" applyBorder="1" applyAlignment="1" applyProtection="1">
      <alignment horizontal="justify"/>
      <protection locked="0"/>
    </xf>
    <xf numFmtId="0" fontId="2" fillId="27" borderId="7" xfId="0" applyFont="1" applyFill="1" applyBorder="1" applyAlignment="1">
      <alignment horizontal="left"/>
    </xf>
    <xf numFmtId="0" fontId="21" fillId="25" borderId="7" xfId="0" applyFont="1" applyFill="1" applyBorder="1" applyAlignment="1">
      <alignment horizontal="justify"/>
    </xf>
    <xf numFmtId="0" fontId="2" fillId="0" borderId="7" xfId="0" applyFont="1" applyBorder="1" applyAlignment="1">
      <alignment horizontal="justify" wrapText="1"/>
    </xf>
    <xf numFmtId="0" fontId="2" fillId="27" borderId="7" xfId="0" applyFont="1" applyFill="1" applyBorder="1" applyProtection="1">
      <protection locked="0"/>
    </xf>
    <xf numFmtId="49" fontId="2" fillId="27" borderId="7" xfId="0" applyNumberFormat="1" applyFont="1" applyFill="1" applyBorder="1" applyAlignment="1">
      <alignment vertical="center" wrapText="1"/>
    </xf>
    <xf numFmtId="0" fontId="21" fillId="25" borderId="9" xfId="0" applyFont="1" applyFill="1" applyBorder="1" applyAlignment="1" applyProtection="1">
      <alignment horizontal="justify"/>
      <protection locked="0"/>
    </xf>
    <xf numFmtId="0" fontId="2" fillId="27" borderId="13" xfId="0" applyFont="1" applyFill="1" applyBorder="1" applyAlignment="1">
      <alignment horizontal="justify" wrapText="1"/>
    </xf>
    <xf numFmtId="0" fontId="21" fillId="25" borderId="9" xfId="0" applyFont="1" applyFill="1" applyBorder="1" applyAlignment="1">
      <alignment horizontal="justify"/>
    </xf>
    <xf numFmtId="0" fontId="2" fillId="27" borderId="13" xfId="0" applyFont="1" applyFill="1" applyBorder="1" applyAlignment="1">
      <alignment horizontal="justify"/>
    </xf>
    <xf numFmtId="165" fontId="2" fillId="27" borderId="13" xfId="0" applyNumberFormat="1" applyFont="1" applyFill="1" applyBorder="1" applyAlignment="1">
      <alignment horizontal="justify" wrapText="1"/>
    </xf>
    <xf numFmtId="0" fontId="2" fillId="27" borderId="13" xfId="0" applyFont="1" applyFill="1" applyBorder="1" applyAlignment="1" applyProtection="1">
      <alignment horizontal="justify"/>
      <protection locked="0"/>
    </xf>
    <xf numFmtId="2" fontId="59" fillId="0" borderId="0" xfId="0" applyNumberFormat="1" applyFont="1" applyAlignment="1">
      <alignment horizontal="right"/>
    </xf>
    <xf numFmtId="0" fontId="2" fillId="0" borderId="0" xfId="0" applyFont="1" applyAlignment="1">
      <alignment vertical="center" wrapText="1"/>
    </xf>
    <xf numFmtId="0" fontId="60" fillId="0" borderId="7" xfId="0" applyFont="1" applyBorder="1"/>
    <xf numFmtId="0" fontId="33" fillId="0" borderId="14" xfId="0" applyFont="1" applyBorder="1" applyAlignment="1">
      <alignment horizontal="center" vertical="center" wrapText="1"/>
    </xf>
    <xf numFmtId="164" fontId="37" fillId="27" borderId="9" xfId="0" applyNumberFormat="1" applyFont="1" applyFill="1" applyBorder="1" applyAlignment="1">
      <alignment vertical="center"/>
    </xf>
    <xf numFmtId="164" fontId="37" fillId="27" borderId="20" xfId="0" applyNumberFormat="1" applyFont="1" applyFill="1" applyBorder="1" applyAlignment="1">
      <alignment vertical="center"/>
    </xf>
    <xf numFmtId="164" fontId="37" fillId="27" borderId="22" xfId="0" applyNumberFormat="1" applyFont="1" applyFill="1" applyBorder="1" applyAlignment="1">
      <alignment vertical="justify"/>
    </xf>
    <xf numFmtId="49" fontId="44" fillId="27" borderId="10" xfId="0" applyNumberFormat="1" applyFont="1" applyFill="1" applyBorder="1" applyAlignment="1">
      <alignment horizontal="right" vertical="center" wrapText="1"/>
    </xf>
    <xf numFmtId="164" fontId="40" fillId="27" borderId="22" xfId="0" applyNumberFormat="1" applyFont="1" applyFill="1" applyBorder="1" applyAlignment="1">
      <alignment vertical="justify"/>
    </xf>
    <xf numFmtId="0" fontId="30" fillId="0" borderId="29" xfId="0" applyFont="1" applyBorder="1" applyAlignment="1">
      <alignment horizontal="center" vertical="center" wrapText="1"/>
    </xf>
    <xf numFmtId="49" fontId="30" fillId="0" borderId="30" xfId="0" applyNumberFormat="1" applyFont="1" applyBorder="1" applyAlignment="1">
      <alignment horizontal="center" vertical="center" wrapText="1"/>
    </xf>
    <xf numFmtId="0" fontId="30" fillId="0" borderId="30" xfId="0" applyFont="1" applyBorder="1" applyAlignment="1">
      <alignment horizontal="justify" vertical="center" wrapText="1"/>
    </xf>
    <xf numFmtId="164" fontId="51" fillId="0" borderId="30" xfId="0" applyNumberFormat="1" applyFont="1" applyBorder="1" applyAlignment="1">
      <alignment vertical="top"/>
    </xf>
    <xf numFmtId="164" fontId="51" fillId="0" borderId="31" xfId="0" applyNumberFormat="1" applyFont="1" applyBorder="1" applyAlignment="1">
      <alignment vertical="top"/>
    </xf>
    <xf numFmtId="49" fontId="44" fillId="27" borderId="17" xfId="0" applyNumberFormat="1" applyFont="1" applyFill="1" applyBorder="1" applyAlignment="1">
      <alignment horizontal="right" vertical="center" wrapText="1"/>
    </xf>
    <xf numFmtId="49" fontId="42" fillId="27" borderId="13" xfId="0" applyNumberFormat="1" applyFont="1" applyFill="1" applyBorder="1" applyAlignment="1">
      <alignment horizontal="right" vertical="center" wrapText="1"/>
    </xf>
    <xf numFmtId="0" fontId="60" fillId="0" borderId="13" xfId="0" applyFont="1" applyBorder="1"/>
    <xf numFmtId="164" fontId="40" fillId="27" borderId="13" xfId="0" applyNumberFormat="1" applyFont="1" applyFill="1" applyBorder="1" applyAlignment="1">
      <alignment vertical="justify"/>
    </xf>
    <xf numFmtId="164" fontId="40" fillId="27" borderId="24" xfId="0" applyNumberFormat="1" applyFont="1" applyFill="1" applyBorder="1" applyAlignment="1">
      <alignment vertical="justify"/>
    </xf>
    <xf numFmtId="4" fontId="32" fillId="29" borderId="7" xfId="0" applyNumberFormat="1" applyFont="1" applyFill="1" applyBorder="1" applyAlignment="1" applyProtection="1">
      <alignment horizontal="right"/>
      <protection locked="0"/>
    </xf>
    <xf numFmtId="0" fontId="2" fillId="0" borderId="16" xfId="0" applyFont="1" applyBorder="1" applyAlignment="1">
      <alignment horizontal="center" vertical="center" wrapText="1"/>
    </xf>
    <xf numFmtId="49" fontId="30" fillId="25" borderId="11" xfId="0" applyNumberFormat="1" applyFont="1" applyFill="1" applyBorder="1" applyAlignment="1">
      <alignment horizontal="left" vertical="center" wrapText="1"/>
    </xf>
    <xf numFmtId="49" fontId="30" fillId="25" borderId="9" xfId="0" applyNumberFormat="1" applyFont="1" applyFill="1" applyBorder="1" applyAlignment="1">
      <alignment horizontal="left" vertical="center" wrapText="1"/>
    </xf>
    <xf numFmtId="0" fontId="30" fillId="25" borderId="9" xfId="0" applyFont="1" applyFill="1" applyBorder="1" applyAlignment="1">
      <alignment horizontal="center" vertical="center" wrapText="1"/>
    </xf>
    <xf numFmtId="4" fontId="32" fillId="29" borderId="22" xfId="0" applyNumberFormat="1" applyFont="1" applyFill="1" applyBorder="1" applyAlignment="1" applyProtection="1">
      <alignment horizontal="right"/>
      <protection locked="0"/>
    </xf>
    <xf numFmtId="4" fontId="32" fillId="29" borderId="9" xfId="0" applyNumberFormat="1" applyFont="1" applyFill="1" applyBorder="1" applyAlignment="1" applyProtection="1">
      <alignment horizontal="right"/>
      <protection locked="0"/>
    </xf>
    <xf numFmtId="4" fontId="32" fillId="29" borderId="20" xfId="0" applyNumberFormat="1" applyFont="1" applyFill="1" applyBorder="1" applyAlignment="1" applyProtection="1">
      <alignment horizontal="right"/>
      <protection locked="0"/>
    </xf>
    <xf numFmtId="0" fontId="30" fillId="25" borderId="0" xfId="0" applyFont="1" applyFill="1"/>
    <xf numFmtId="0" fontId="49" fillId="27" borderId="0" xfId="0" applyFont="1" applyFill="1" applyAlignment="1">
      <alignment horizontal="center"/>
    </xf>
    <xf numFmtId="0" fontId="49" fillId="27" borderId="7" xfId="0" applyFont="1" applyFill="1" applyBorder="1" applyAlignment="1">
      <alignment vertical="center"/>
    </xf>
    <xf numFmtId="0" fontId="50" fillId="27" borderId="7" xfId="0" applyFont="1" applyFill="1" applyBorder="1" applyAlignment="1">
      <alignment vertical="center"/>
    </xf>
    <xf numFmtId="0" fontId="50" fillId="27" borderId="7" xfId="0" applyFont="1" applyFill="1" applyBorder="1" applyAlignment="1">
      <alignment vertical="center" wrapText="1"/>
    </xf>
    <xf numFmtId="0" fontId="50" fillId="27" borderId="7" xfId="0" applyFont="1" applyFill="1" applyBorder="1" applyAlignment="1">
      <alignment horizontal="left"/>
    </xf>
    <xf numFmtId="0" fontId="50" fillId="27" borderId="7" xfId="0" applyFont="1" applyFill="1" applyBorder="1" applyAlignment="1">
      <alignment horizontal="left" wrapText="1"/>
    </xf>
    <xf numFmtId="0" fontId="49" fillId="27" borderId="7" xfId="0" applyFont="1" applyFill="1" applyBorder="1"/>
    <xf numFmtId="0" fontId="50" fillId="27" borderId="7" xfId="0" applyFont="1" applyFill="1" applyBorder="1"/>
    <xf numFmtId="0" fontId="49" fillId="27" borderId="7" xfId="0" applyFont="1" applyFill="1" applyBorder="1" applyAlignment="1">
      <alignment horizontal="left" vertical="center"/>
    </xf>
    <xf numFmtId="49" fontId="30" fillId="25" borderId="33" xfId="0" applyNumberFormat="1" applyFont="1" applyFill="1" applyBorder="1"/>
    <xf numFmtId="49" fontId="30" fillId="25" borderId="12" xfId="0" applyNumberFormat="1" applyFont="1" applyFill="1" applyBorder="1"/>
    <xf numFmtId="0" fontId="30" fillId="25" borderId="12" xfId="0" applyFont="1" applyFill="1" applyBorder="1" applyAlignment="1" applyProtection="1">
      <alignment horizontal="justify"/>
      <protection locked="0"/>
    </xf>
    <xf numFmtId="0" fontId="30" fillId="25" borderId="12" xfId="0" applyFont="1" applyFill="1" applyBorder="1" applyAlignment="1">
      <alignment vertical="center" wrapText="1"/>
    </xf>
    <xf numFmtId="4" fontId="32" fillId="29" borderId="25" xfId="0" applyNumberFormat="1" applyFont="1" applyFill="1" applyBorder="1" applyAlignment="1" applyProtection="1">
      <alignment horizontal="right"/>
      <protection locked="0"/>
    </xf>
    <xf numFmtId="0" fontId="32" fillId="27" borderId="7" xfId="0" applyFont="1" applyFill="1" applyBorder="1" applyAlignment="1">
      <alignment vertical="center" wrapText="1"/>
    </xf>
    <xf numFmtId="0" fontId="32" fillId="27" borderId="7" xfId="0" applyFont="1" applyFill="1" applyBorder="1" applyAlignment="1">
      <alignment horizontal="justify" vertical="top" wrapText="1"/>
    </xf>
    <xf numFmtId="4" fontId="32" fillId="27" borderId="13" xfId="0" applyNumberFormat="1" applyFont="1" applyFill="1" applyBorder="1" applyAlignment="1" applyProtection="1">
      <alignment horizontal="right"/>
      <protection locked="0"/>
    </xf>
    <xf numFmtId="4" fontId="32" fillId="27" borderId="24" xfId="0" applyNumberFormat="1" applyFont="1" applyFill="1" applyBorder="1" applyAlignment="1" applyProtection="1">
      <alignment horizontal="right"/>
      <protection locked="0"/>
    </xf>
    <xf numFmtId="0" fontId="32" fillId="27" borderId="0" xfId="0" applyFont="1" applyFill="1"/>
    <xf numFmtId="49" fontId="32" fillId="27" borderId="10" xfId="0" applyNumberFormat="1" applyFont="1" applyFill="1" applyBorder="1"/>
    <xf numFmtId="49" fontId="32" fillId="27" borderId="7" xfId="0" applyNumberFormat="1" applyFont="1" applyFill="1" applyBorder="1"/>
    <xf numFmtId="0" fontId="32" fillId="27" borderId="7" xfId="0" applyFont="1" applyFill="1" applyBorder="1" applyAlignment="1">
      <alignment horizontal="justify"/>
    </xf>
    <xf numFmtId="4" fontId="32" fillId="27" borderId="7" xfId="0" applyNumberFormat="1" applyFont="1" applyFill="1" applyBorder="1" applyAlignment="1" applyProtection="1">
      <alignment horizontal="right"/>
      <protection locked="0"/>
    </xf>
    <xf numFmtId="4" fontId="32" fillId="27" borderId="22" xfId="0" applyNumberFormat="1" applyFont="1" applyFill="1" applyBorder="1" applyAlignment="1" applyProtection="1">
      <alignment horizontal="right"/>
      <protection locked="0"/>
    </xf>
    <xf numFmtId="49" fontId="32" fillId="27" borderId="17" xfId="0" applyNumberFormat="1" applyFont="1" applyFill="1" applyBorder="1" applyAlignment="1">
      <alignment vertical="center" wrapText="1"/>
    </xf>
    <xf numFmtId="49" fontId="32" fillId="27" borderId="13" xfId="0" applyNumberFormat="1" applyFont="1" applyFill="1" applyBorder="1" applyAlignment="1">
      <alignment vertical="center" wrapText="1"/>
    </xf>
    <xf numFmtId="0" fontId="32" fillId="27" borderId="13" xfId="0" applyFont="1" applyFill="1" applyBorder="1"/>
    <xf numFmtId="0" fontId="32" fillId="27" borderId="13" xfId="0" applyFont="1" applyFill="1" applyBorder="1" applyAlignment="1" applyProtection="1">
      <alignment horizontal="justify"/>
      <protection locked="0"/>
    </xf>
    <xf numFmtId="0" fontId="32" fillId="27" borderId="13" xfId="0" applyFont="1" applyFill="1" applyBorder="1" applyAlignment="1">
      <alignment horizontal="justify"/>
    </xf>
    <xf numFmtId="49" fontId="32" fillId="27" borderId="13" xfId="0" applyNumberFormat="1" applyFont="1" applyFill="1" applyBorder="1"/>
    <xf numFmtId="49" fontId="32" fillId="27" borderId="7" xfId="0" applyNumberFormat="1" applyFont="1" applyFill="1" applyBorder="1" applyAlignment="1">
      <alignment vertical="center" wrapText="1"/>
    </xf>
    <xf numFmtId="0" fontId="32" fillId="27" borderId="7" xfId="0" applyFont="1" applyFill="1" applyBorder="1"/>
    <xf numFmtId="0" fontId="32" fillId="27" borderId="7" xfId="0" applyFont="1" applyFill="1" applyBorder="1" applyAlignment="1" applyProtection="1">
      <alignment horizontal="justify"/>
      <protection locked="0"/>
    </xf>
    <xf numFmtId="0" fontId="32" fillId="27" borderId="7" xfId="0" applyFont="1" applyFill="1" applyBorder="1" applyAlignment="1">
      <alignment horizontal="justify" wrapText="1"/>
    </xf>
    <xf numFmtId="49" fontId="32" fillId="27" borderId="10" xfId="0" applyNumberFormat="1" applyFont="1" applyFill="1" applyBorder="1" applyAlignment="1">
      <alignment vertical="center" wrapText="1"/>
    </xf>
    <xf numFmtId="165" fontId="32" fillId="27" borderId="7" xfId="0" applyNumberFormat="1" applyFont="1" applyFill="1" applyBorder="1" applyAlignment="1">
      <alignment horizontal="justify" wrapText="1"/>
    </xf>
    <xf numFmtId="49" fontId="32" fillId="27" borderId="7" xfId="0" applyNumberFormat="1" applyFont="1" applyFill="1" applyBorder="1" applyProtection="1">
      <protection locked="0"/>
    </xf>
    <xf numFmtId="0" fontId="32" fillId="27" borderId="7" xfId="0" applyFont="1" applyFill="1" applyBorder="1" applyAlignment="1">
      <alignment horizontal="left" vertical="top" wrapText="1"/>
    </xf>
    <xf numFmtId="49" fontId="32" fillId="27" borderId="10" xfId="0" applyNumberFormat="1" applyFont="1" applyFill="1" applyBorder="1" applyAlignment="1">
      <alignment horizontal="left"/>
    </xf>
    <xf numFmtId="49" fontId="32" fillId="27" borderId="7" xfId="0" applyNumberFormat="1" applyFont="1" applyFill="1" applyBorder="1" applyAlignment="1">
      <alignment horizontal="left"/>
    </xf>
    <xf numFmtId="0" fontId="32" fillId="27" borderId="7" xfId="0" applyFont="1" applyFill="1" applyBorder="1" applyAlignment="1">
      <alignment vertical="top" wrapText="1"/>
    </xf>
    <xf numFmtId="0" fontId="30" fillId="27" borderId="0" xfId="0" applyFont="1" applyFill="1"/>
    <xf numFmtId="0" fontId="32" fillId="27" borderId="13" xfId="0" applyFont="1" applyFill="1" applyBorder="1" applyAlignment="1">
      <alignment vertical="center" wrapText="1"/>
    </xf>
    <xf numFmtId="0" fontId="32" fillId="27" borderId="7" xfId="0" applyFont="1" applyFill="1" applyBorder="1" applyAlignment="1">
      <alignment horizontal="left"/>
    </xf>
    <xf numFmtId="0" fontId="32" fillId="27" borderId="7" xfId="0" applyFont="1" applyFill="1" applyBorder="1" applyAlignment="1">
      <alignment wrapText="1"/>
    </xf>
    <xf numFmtId="49" fontId="32" fillId="27" borderId="16" xfId="0" applyNumberFormat="1" applyFont="1" applyFill="1" applyBorder="1"/>
    <xf numFmtId="0" fontId="32" fillId="27" borderId="16" xfId="0" applyFont="1" applyFill="1" applyBorder="1" applyAlignment="1">
      <alignment horizontal="justify"/>
    </xf>
    <xf numFmtId="0" fontId="32" fillId="27" borderId="16" xfId="0" applyFont="1" applyFill="1" applyBorder="1" applyAlignment="1">
      <alignment vertical="center" wrapText="1"/>
    </xf>
    <xf numFmtId="4" fontId="32" fillId="27" borderId="16" xfId="0" applyNumberFormat="1" applyFont="1" applyFill="1" applyBorder="1" applyAlignment="1" applyProtection="1">
      <alignment horizontal="right"/>
      <protection locked="0"/>
    </xf>
    <xf numFmtId="4" fontId="32" fillId="27" borderId="26" xfId="0" applyNumberFormat="1" applyFont="1" applyFill="1" applyBorder="1" applyAlignment="1" applyProtection="1">
      <alignment horizontal="right"/>
      <protection locked="0"/>
    </xf>
    <xf numFmtId="2" fontId="4" fillId="0" borderId="0" xfId="0" applyNumberFormat="1" applyFont="1"/>
    <xf numFmtId="0" fontId="4" fillId="24" borderId="0" xfId="0" applyFont="1" applyFill="1"/>
    <xf numFmtId="0" fontId="50" fillId="27" borderId="7" xfId="63" applyFont="1" applyFill="1" applyBorder="1" applyAlignment="1">
      <alignment horizontal="left" vertical="top" wrapText="1"/>
    </xf>
    <xf numFmtId="0" fontId="50" fillId="27" borderId="7" xfId="63" applyFont="1" applyFill="1" applyBorder="1" applyAlignment="1">
      <alignment horizontal="left" wrapText="1"/>
    </xf>
    <xf numFmtId="0" fontId="50" fillId="27" borderId="7" xfId="63" applyFont="1" applyFill="1" applyBorder="1" applyAlignment="1">
      <alignment horizontal="left" vertical="center" wrapText="1"/>
    </xf>
    <xf numFmtId="0" fontId="50" fillId="27" borderId="0" xfId="63" applyFont="1" applyFill="1" applyAlignment="1">
      <alignment horizontal="left" vertical="center" wrapText="1"/>
    </xf>
    <xf numFmtId="0" fontId="50" fillId="27" borderId="7" xfId="63" applyFont="1" applyFill="1" applyBorder="1" applyAlignment="1">
      <alignment wrapText="1"/>
    </xf>
    <xf numFmtId="49" fontId="2" fillId="27" borderId="7" xfId="0" applyNumberFormat="1" applyFont="1" applyFill="1" applyBorder="1" applyAlignment="1">
      <alignment horizontal="left" wrapText="1"/>
    </xf>
    <xf numFmtId="0" fontId="32" fillId="27" borderId="7" xfId="0" applyFont="1" applyFill="1" applyBorder="1" applyAlignment="1">
      <alignment horizontal="center" vertical="top" wrapText="1"/>
    </xf>
    <xf numFmtId="0" fontId="2" fillId="27" borderId="7" xfId="0" applyFont="1" applyFill="1" applyBorder="1" applyAlignment="1">
      <alignment horizontal="distributed"/>
    </xf>
    <xf numFmtId="0" fontId="50" fillId="27" borderId="0" xfId="0" applyFont="1" applyFill="1" applyAlignment="1">
      <alignment horizontal="right"/>
    </xf>
    <xf numFmtId="0" fontId="2" fillId="0" borderId="0" xfId="0" applyFont="1" applyAlignment="1">
      <alignment horizontal="right"/>
    </xf>
    <xf numFmtId="0" fontId="50" fillId="27" borderId="0" xfId="0" applyFont="1" applyFill="1" applyAlignment="1">
      <alignment horizontal="right" vertical="center"/>
    </xf>
    <xf numFmtId="0" fontId="49" fillId="27" borderId="0" xfId="0" applyFont="1" applyFill="1" applyAlignment="1">
      <alignment horizontal="right" vertical="center"/>
    </xf>
    <xf numFmtId="0" fontId="50" fillId="27" borderId="0" xfId="63" applyFont="1" applyFill="1" applyAlignment="1">
      <alignment horizontal="right" vertical="top" wrapText="1"/>
    </xf>
    <xf numFmtId="0" fontId="50" fillId="27" borderId="0" xfId="63" applyFont="1" applyFill="1" applyAlignment="1">
      <alignment horizontal="right" wrapText="1"/>
    </xf>
    <xf numFmtId="0" fontId="50" fillId="27" borderId="0" xfId="63" applyFont="1" applyFill="1" applyAlignment="1">
      <alignment horizontal="right" vertical="center" wrapText="1"/>
    </xf>
    <xf numFmtId="0" fontId="62" fillId="0" borderId="0" xfId="0" applyFont="1"/>
    <xf numFmtId="0" fontId="50" fillId="0" borderId="0" xfId="0" applyFont="1" applyAlignment="1">
      <alignment horizontal="right"/>
    </xf>
    <xf numFmtId="0" fontId="32" fillId="28" borderId="0" xfId="0" applyFont="1" applyFill="1"/>
    <xf numFmtId="49" fontId="32" fillId="0" borderId="10" xfId="0" applyNumberFormat="1" applyFont="1" applyBorder="1"/>
    <xf numFmtId="49" fontId="32" fillId="0" borderId="7" xfId="0" applyNumberFormat="1" applyFont="1" applyBorder="1"/>
    <xf numFmtId="49" fontId="32" fillId="0" borderId="7" xfId="0" applyNumberFormat="1" applyFont="1" applyBorder="1" applyProtection="1">
      <protection locked="0"/>
    </xf>
    <xf numFmtId="0" fontId="32" fillId="0" borderId="7" xfId="0" applyFont="1" applyBorder="1" applyAlignment="1">
      <alignment horizontal="justify"/>
    </xf>
    <xf numFmtId="0" fontId="32" fillId="0" borderId="7" xfId="0" applyFont="1" applyBorder="1" applyAlignment="1">
      <alignment vertical="center" wrapText="1"/>
    </xf>
    <xf numFmtId="0" fontId="32" fillId="0" borderId="7" xfId="0" applyFont="1" applyBorder="1" applyAlignment="1">
      <alignment horizontal="left" vertical="top" wrapText="1"/>
    </xf>
    <xf numFmtId="4" fontId="32" fillId="0" borderId="7" xfId="0" applyNumberFormat="1" applyFont="1" applyBorder="1" applyAlignment="1" applyProtection="1">
      <alignment horizontal="right"/>
      <protection locked="0"/>
    </xf>
    <xf numFmtId="14" fontId="32" fillId="0" borderId="0" xfId="0" applyNumberFormat="1" applyFont="1" applyAlignment="1">
      <alignment horizontal="center" vertical="center" wrapText="1"/>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xf>
    <xf numFmtId="2" fontId="2" fillId="27" borderId="15" xfId="0" applyNumberFormat="1" applyFont="1" applyFill="1" applyBorder="1" applyAlignment="1" applyProtection="1">
      <alignment horizontal="right"/>
      <protection locked="0"/>
    </xf>
    <xf numFmtId="2" fontId="2" fillId="27" borderId="28" xfId="0" applyNumberFormat="1" applyFont="1" applyFill="1" applyBorder="1" applyAlignment="1">
      <alignment horizontal="right" wrapText="1"/>
    </xf>
    <xf numFmtId="2" fontId="2" fillId="27" borderId="15" xfId="0" applyNumberFormat="1" applyFont="1" applyFill="1" applyBorder="1" applyAlignment="1">
      <alignment horizontal="right" wrapText="1"/>
    </xf>
    <xf numFmtId="2" fontId="2" fillId="0" borderId="15" xfId="0" applyNumberFormat="1" applyFont="1" applyBorder="1" applyAlignment="1">
      <alignment horizontal="right" wrapText="1"/>
    </xf>
    <xf numFmtId="2" fontId="2" fillId="27" borderId="28" xfId="0" applyNumberFormat="1" applyFont="1" applyFill="1" applyBorder="1" applyAlignment="1">
      <alignment horizontal="right"/>
    </xf>
    <xf numFmtId="2" fontId="2" fillId="27" borderId="28" xfId="0" applyNumberFormat="1" applyFont="1" applyFill="1" applyBorder="1" applyAlignment="1" applyProtection="1">
      <alignment horizontal="right"/>
      <protection locked="0"/>
    </xf>
    <xf numFmtId="2" fontId="37" fillId="25" borderId="39" xfId="48" applyNumberFormat="1" applyFont="1" applyFill="1" applyBorder="1" applyAlignment="1">
      <alignment horizontal="right" vertical="center"/>
    </xf>
    <xf numFmtId="2" fontId="37" fillId="25" borderId="18" xfId="48" applyNumberFormat="1" applyFont="1" applyFill="1" applyBorder="1" applyAlignment="1">
      <alignment horizontal="right" vertical="center"/>
    </xf>
    <xf numFmtId="2" fontId="2" fillId="27" borderId="27" xfId="0" applyNumberFormat="1" applyFont="1" applyFill="1" applyBorder="1" applyAlignment="1">
      <alignment horizontal="right" vertical="center" wrapText="1"/>
    </xf>
    <xf numFmtId="2" fontId="21" fillId="25" borderId="39" xfId="0" applyNumberFormat="1" applyFont="1" applyFill="1" applyBorder="1" applyAlignment="1">
      <alignment horizontal="right" vertical="center"/>
    </xf>
    <xf numFmtId="2" fontId="21" fillId="25" borderId="18" xfId="0" applyNumberFormat="1" applyFont="1" applyFill="1" applyBorder="1" applyAlignment="1">
      <alignment horizontal="right" vertical="center"/>
    </xf>
    <xf numFmtId="2" fontId="37" fillId="25" borderId="11" xfId="48" applyNumberFormat="1" applyFont="1" applyFill="1" applyBorder="1" applyAlignment="1">
      <alignment horizontal="right" vertical="center"/>
    </xf>
    <xf numFmtId="2" fontId="37" fillId="25" borderId="20" xfId="48" applyNumberFormat="1" applyFont="1" applyFill="1" applyBorder="1" applyAlignment="1">
      <alignment horizontal="right" vertical="center"/>
    </xf>
    <xf numFmtId="2" fontId="37" fillId="25" borderId="10" xfId="48" applyNumberFormat="1" applyFont="1" applyFill="1" applyBorder="1" applyAlignment="1">
      <alignment horizontal="right" vertical="center"/>
    </xf>
    <xf numFmtId="2" fontId="37" fillId="25" borderId="22" xfId="48" applyNumberFormat="1" applyFont="1" applyFill="1" applyBorder="1" applyAlignment="1">
      <alignment horizontal="right" vertical="center"/>
    </xf>
    <xf numFmtId="2" fontId="2" fillId="27" borderId="38"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2" fontId="2" fillId="27" borderId="22" xfId="0" applyNumberFormat="1" applyFont="1" applyFill="1" applyBorder="1" applyAlignment="1">
      <alignment horizontal="right"/>
    </xf>
    <xf numFmtId="2" fontId="2" fillId="27" borderId="22" xfId="0" applyNumberFormat="1" applyFont="1" applyFill="1" applyBorder="1" applyAlignment="1" applyProtection="1">
      <alignment horizontal="right"/>
      <protection locked="0"/>
    </xf>
    <xf numFmtId="2" fontId="2" fillId="27" borderId="24" xfId="0" applyNumberFormat="1" applyFont="1" applyFill="1" applyBorder="1" applyAlignment="1">
      <alignment horizontal="right" wrapText="1"/>
    </xf>
    <xf numFmtId="2" fontId="21" fillId="25" borderId="11" xfId="0" applyNumberFormat="1" applyFont="1" applyFill="1" applyBorder="1" applyAlignment="1">
      <alignment horizontal="right" vertical="center"/>
    </xf>
    <xf numFmtId="2" fontId="21" fillId="25" borderId="10" xfId="0" applyNumberFormat="1" applyFont="1" applyFill="1" applyBorder="1" applyAlignment="1">
      <alignment horizontal="right" vertical="center"/>
    </xf>
    <xf numFmtId="2" fontId="2" fillId="27" borderId="22" xfId="0" applyNumberFormat="1" applyFont="1" applyFill="1" applyBorder="1" applyAlignment="1">
      <alignment horizontal="right" wrapText="1"/>
    </xf>
    <xf numFmtId="2" fontId="2" fillId="0" borderId="22" xfId="0" applyNumberFormat="1" applyFont="1" applyBorder="1" applyAlignment="1">
      <alignment horizontal="right" wrapText="1"/>
    </xf>
    <xf numFmtId="2" fontId="2" fillId="27" borderId="24" xfId="0" applyNumberFormat="1" applyFont="1" applyFill="1" applyBorder="1" applyAlignment="1">
      <alignment horizontal="right"/>
    </xf>
    <xf numFmtId="2" fontId="2" fillId="27" borderId="24" xfId="0" applyNumberFormat="1" applyFont="1" applyFill="1" applyBorder="1" applyAlignment="1" applyProtection="1">
      <alignment horizontal="right"/>
      <protection locked="0"/>
    </xf>
    <xf numFmtId="0" fontId="2" fillId="0" borderId="21" xfId="0" applyFont="1" applyBorder="1" applyAlignment="1">
      <alignment horizontal="center" vertical="center" wrapText="1"/>
    </xf>
    <xf numFmtId="4" fontId="32" fillId="27" borderId="37" xfId="0" applyNumberFormat="1" applyFont="1" applyFill="1" applyBorder="1" applyAlignment="1" applyProtection="1">
      <alignment horizontal="right"/>
      <protection locked="0"/>
    </xf>
    <xf numFmtId="49" fontId="2" fillId="0" borderId="19" xfId="0" applyNumberFormat="1" applyFont="1" applyBorder="1" applyAlignment="1">
      <alignment vertical="center" wrapText="1"/>
    </xf>
    <xf numFmtId="2" fontId="38" fillId="27" borderId="16" xfId="48" applyNumberFormat="1" applyFont="1" applyFill="1" applyBorder="1" applyAlignment="1">
      <alignment horizontal="right" vertical="center"/>
    </xf>
    <xf numFmtId="2" fontId="2" fillId="27" borderId="21" xfId="0" applyNumberFormat="1" applyFont="1" applyFill="1" applyBorder="1" applyAlignment="1">
      <alignment horizontal="right"/>
    </xf>
    <xf numFmtId="2" fontId="2" fillId="27" borderId="26" xfId="0" applyNumberFormat="1" applyFont="1" applyFill="1" applyBorder="1" applyAlignment="1">
      <alignment horizontal="right"/>
    </xf>
    <xf numFmtId="49" fontId="2" fillId="0" borderId="16" xfId="0" applyNumberFormat="1" applyFont="1" applyBorder="1"/>
    <xf numFmtId="0" fontId="63" fillId="0" borderId="7" xfId="0" applyFont="1" applyBorder="1"/>
    <xf numFmtId="0" fontId="63" fillId="0" borderId="0" xfId="0" applyFont="1"/>
    <xf numFmtId="49" fontId="2" fillId="0" borderId="19" xfId="0" applyNumberFormat="1" applyFont="1" applyBorder="1"/>
    <xf numFmtId="49" fontId="21" fillId="0" borderId="35" xfId="0" applyNumberFormat="1" applyFont="1" applyBorder="1" applyAlignment="1">
      <alignment horizontal="center"/>
    </xf>
    <xf numFmtId="49" fontId="21" fillId="0" borderId="36" xfId="0" applyNumberFormat="1" applyFont="1" applyBorder="1" applyAlignment="1">
      <alignment horizontal="center"/>
    </xf>
    <xf numFmtId="0" fontId="21" fillId="0" borderId="36" xfId="0" applyFont="1" applyBorder="1" applyAlignment="1">
      <alignment horizontal="justify"/>
    </xf>
    <xf numFmtId="2" fontId="21" fillId="27" borderId="36" xfId="0" applyNumberFormat="1" applyFont="1" applyFill="1" applyBorder="1" applyAlignment="1">
      <alignment horizontal="right" vertical="center"/>
    </xf>
    <xf numFmtId="2" fontId="21" fillId="27" borderId="35" xfId="0" applyNumberFormat="1" applyFont="1" applyFill="1" applyBorder="1" applyAlignment="1">
      <alignment horizontal="right" vertical="center"/>
    </xf>
    <xf numFmtId="2" fontId="21" fillId="27" borderId="37" xfId="0" applyNumberFormat="1" applyFont="1" applyFill="1" applyBorder="1" applyAlignment="1">
      <alignment horizontal="right" vertical="center"/>
    </xf>
    <xf numFmtId="49" fontId="30" fillId="0" borderId="35" xfId="0" applyNumberFormat="1" applyFont="1" applyBorder="1" applyAlignment="1">
      <alignment horizontal="center"/>
    </xf>
    <xf numFmtId="49" fontId="30" fillId="0" borderId="36" xfId="0" applyNumberFormat="1" applyFont="1" applyBorder="1" applyAlignment="1">
      <alignment horizontal="center"/>
    </xf>
    <xf numFmtId="0" fontId="30" fillId="0" borderId="36" xfId="0" applyFont="1" applyBorder="1"/>
    <xf numFmtId="0" fontId="30" fillId="0" borderId="36" xfId="0" applyFont="1" applyBorder="1" applyAlignment="1">
      <alignment horizontal="center" vertical="center" wrapText="1"/>
    </xf>
    <xf numFmtId="4" fontId="32" fillId="27" borderId="36" xfId="0" applyNumberFormat="1" applyFont="1" applyFill="1" applyBorder="1" applyAlignment="1" applyProtection="1">
      <alignment horizontal="right"/>
      <protection locked="0"/>
    </xf>
    <xf numFmtId="0" fontId="2" fillId="0" borderId="0" xfId="0" applyFont="1" applyAlignment="1">
      <alignment horizontal="distributed"/>
    </xf>
    <xf numFmtId="0" fontId="32" fillId="27" borderId="16" xfId="0" applyFont="1" applyFill="1" applyBorder="1" applyAlignment="1" applyProtection="1">
      <alignment horizontal="justify"/>
      <protection locked="0"/>
    </xf>
    <xf numFmtId="49" fontId="2" fillId="0" borderId="14" xfId="0" applyNumberFormat="1" applyFont="1" applyBorder="1"/>
    <xf numFmtId="2" fontId="2" fillId="27" borderId="15" xfId="0" applyNumberFormat="1" applyFont="1" applyFill="1" applyBorder="1" applyAlignment="1">
      <alignment horizontal="distributed" wrapText="1"/>
    </xf>
    <xf numFmtId="0" fontId="63" fillId="0" borderId="0" xfId="0" applyFont="1" applyAlignment="1">
      <alignment horizontal="distributed"/>
    </xf>
    <xf numFmtId="0" fontId="63" fillId="0" borderId="7" xfId="0" applyFont="1" applyBorder="1" applyAlignment="1">
      <alignment horizontal="justify"/>
    </xf>
    <xf numFmtId="0" fontId="32" fillId="25" borderId="12" xfId="0" applyFont="1" applyFill="1" applyBorder="1" applyAlignment="1" applyProtection="1">
      <alignment horizontal="justify"/>
      <protection locked="0"/>
    </xf>
    <xf numFmtId="0" fontId="30" fillId="25" borderId="15" xfId="0" applyFont="1" applyFill="1" applyBorder="1" applyAlignment="1">
      <alignment vertical="center" wrapText="1"/>
    </xf>
    <xf numFmtId="0" fontId="32" fillId="27" borderId="15" xfId="0" applyFont="1" applyFill="1" applyBorder="1" applyAlignment="1">
      <alignment horizontal="left" vertical="top" wrapText="1"/>
    </xf>
    <xf numFmtId="0" fontId="30" fillId="25" borderId="41" xfId="0" applyFont="1" applyFill="1" applyBorder="1" applyAlignment="1">
      <alignment vertical="center" wrapText="1"/>
    </xf>
    <xf numFmtId="0" fontId="32" fillId="25" borderId="41" xfId="0" applyFont="1" applyFill="1" applyBorder="1" applyAlignment="1" applyProtection="1">
      <alignment horizontal="justify"/>
      <protection locked="0"/>
    </xf>
    <xf numFmtId="0" fontId="32" fillId="25" borderId="15" xfId="0" applyFont="1" applyFill="1" applyBorder="1" applyAlignment="1" applyProtection="1">
      <alignment horizontal="justify"/>
      <protection locked="0"/>
    </xf>
    <xf numFmtId="0" fontId="32" fillId="27" borderId="21" xfId="0" applyFont="1" applyFill="1" applyBorder="1" applyAlignment="1">
      <alignment horizontal="left" vertical="top" wrapText="1"/>
    </xf>
    <xf numFmtId="0" fontId="30" fillId="0" borderId="42" xfId="0" applyFont="1" applyBorder="1" applyAlignment="1">
      <alignment horizontal="center" vertical="center" wrapText="1"/>
    </xf>
    <xf numFmtId="0" fontId="2" fillId="0" borderId="26" xfId="0" applyFont="1" applyBorder="1" applyAlignment="1">
      <alignment horizontal="center" vertical="center" wrapText="1"/>
    </xf>
    <xf numFmtId="4" fontId="30" fillId="25" borderId="7" xfId="0" applyNumberFormat="1" applyFont="1" applyFill="1" applyBorder="1" applyAlignment="1">
      <alignment horizontal="right" vertical="center" wrapText="1"/>
    </xf>
    <xf numFmtId="0" fontId="30" fillId="25" borderId="12" xfId="0" applyFont="1" applyFill="1" applyBorder="1"/>
    <xf numFmtId="4" fontId="32" fillId="29" borderId="12" xfId="0" applyNumberFormat="1" applyFont="1" applyFill="1" applyBorder="1" applyAlignment="1" applyProtection="1">
      <alignment horizontal="right"/>
      <protection locked="0"/>
    </xf>
    <xf numFmtId="4" fontId="30" fillId="25" borderId="9" xfId="0" applyNumberFormat="1" applyFont="1" applyFill="1" applyBorder="1" applyAlignment="1">
      <alignment horizontal="right" vertical="center" wrapText="1"/>
    </xf>
    <xf numFmtId="49" fontId="32" fillId="27" borderId="17" xfId="0" applyNumberFormat="1" applyFont="1" applyFill="1" applyBorder="1"/>
    <xf numFmtId="0" fontId="32" fillId="27" borderId="13" xfId="0" applyFont="1" applyFill="1" applyBorder="1" applyAlignment="1">
      <alignment horizontal="justify" vertical="top" wrapText="1"/>
    </xf>
    <xf numFmtId="0" fontId="32" fillId="0" borderId="7" xfId="0" applyFont="1" applyBorder="1" applyAlignment="1" applyProtection="1">
      <alignment horizontal="justify"/>
      <protection locked="0"/>
    </xf>
    <xf numFmtId="49" fontId="32" fillId="27" borderId="19" xfId="0" applyNumberFormat="1" applyFont="1" applyFill="1" applyBorder="1" applyAlignment="1">
      <alignment horizontal="left"/>
    </xf>
    <xf numFmtId="49" fontId="32" fillId="27" borderId="16" xfId="0" applyNumberFormat="1" applyFont="1" applyFill="1" applyBorder="1" applyAlignment="1">
      <alignment horizontal="left"/>
    </xf>
    <xf numFmtId="49" fontId="32" fillId="27" borderId="19" xfId="0" applyNumberFormat="1" applyFont="1" applyFill="1" applyBorder="1" applyAlignment="1">
      <alignment vertical="center" wrapText="1"/>
    </xf>
    <xf numFmtId="49" fontId="32" fillId="27" borderId="16" xfId="0" applyNumberFormat="1" applyFont="1" applyFill="1" applyBorder="1" applyAlignment="1">
      <alignment vertical="center" wrapText="1"/>
    </xf>
    <xf numFmtId="0" fontId="32" fillId="27" borderId="16" xfId="0" applyFont="1" applyFill="1" applyBorder="1"/>
    <xf numFmtId="0" fontId="61" fillId="0" borderId="7" xfId="0" applyFont="1" applyBorder="1" applyAlignment="1">
      <alignment horizontal="justify" vertical="center"/>
    </xf>
    <xf numFmtId="0" fontId="32" fillId="27" borderId="16" xfId="0" applyFont="1" applyFill="1" applyBorder="1" applyAlignment="1">
      <alignment wrapText="1"/>
    </xf>
    <xf numFmtId="0" fontId="32" fillId="27" borderId="16" xfId="0" applyFont="1" applyFill="1" applyBorder="1" applyAlignment="1">
      <alignment horizontal="justify" wrapText="1"/>
    </xf>
    <xf numFmtId="0" fontId="32" fillId="27" borderId="19" xfId="0" applyFont="1" applyFill="1" applyBorder="1"/>
    <xf numFmtId="0" fontId="50" fillId="27" borderId="0" xfId="0" applyFont="1" applyFill="1" applyAlignment="1">
      <alignment horizontal="center" vertical="center" wrapText="1"/>
    </xf>
    <xf numFmtId="0" fontId="32" fillId="27" borderId="7" xfId="0" applyFont="1" applyFill="1" applyBorder="1" applyAlignment="1">
      <alignment horizontal="distributed" vertical="top" wrapText="1"/>
    </xf>
    <xf numFmtId="0" fontId="2" fillId="0" borderId="0" xfId="0" applyFont="1" applyAlignment="1">
      <alignment horizontal="left" vertical="center" wrapText="1"/>
    </xf>
    <xf numFmtId="0" fontId="31" fillId="0" borderId="0" xfId="0" applyFont="1" applyAlignment="1">
      <alignment horizontal="center" vertical="center"/>
    </xf>
    <xf numFmtId="0" fontId="24" fillId="0" borderId="7" xfId="55" applyFont="1" applyBorder="1" applyAlignment="1" applyProtection="1">
      <alignment horizontal="left" vertical="center" wrapText="1"/>
      <protection locked="0"/>
    </xf>
    <xf numFmtId="0" fontId="48"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4" fillId="0" borderId="7" xfId="0" applyFont="1" applyBorder="1" applyAlignment="1">
      <alignment horizontal="center" vertical="center" wrapText="1"/>
    </xf>
    <xf numFmtId="0" fontId="2" fillId="0" borderId="0" xfId="0" applyFont="1" applyAlignment="1">
      <alignment horizontal="right" vertical="center" wrapText="1"/>
    </xf>
    <xf numFmtId="14" fontId="32" fillId="0" borderId="0" xfId="0" applyNumberFormat="1" applyFont="1" applyAlignment="1">
      <alignment horizontal="center" vertical="center" wrapText="1"/>
    </xf>
    <xf numFmtId="0" fontId="24" fillId="26" borderId="11" xfId="0" applyFont="1" applyFill="1" applyBorder="1" applyAlignment="1">
      <alignment horizontal="center"/>
    </xf>
    <xf numFmtId="0" fontId="24" fillId="26" borderId="9" xfId="0" applyFont="1" applyFill="1" applyBorder="1" applyAlignment="1">
      <alignment horizontal="center"/>
    </xf>
    <xf numFmtId="0" fontId="24" fillId="26" borderId="20" xfId="0" applyFont="1" applyFill="1" applyBorder="1" applyAlignment="1">
      <alignment horizontal="center"/>
    </xf>
    <xf numFmtId="0" fontId="21" fillId="26" borderId="10" xfId="0" applyFont="1" applyFill="1" applyBorder="1" applyAlignment="1">
      <alignment horizontal="center" vertical="center" wrapText="1"/>
    </xf>
    <xf numFmtId="0" fontId="21" fillId="26" borderId="7" xfId="0" applyFont="1" applyFill="1" applyBorder="1" applyAlignment="1">
      <alignment horizontal="center" vertical="center" wrapText="1"/>
    </xf>
    <xf numFmtId="0" fontId="21" fillId="26" borderId="22" xfId="0" applyFont="1" applyFill="1" applyBorder="1" applyAlignment="1">
      <alignment horizontal="center" vertical="center" wrapText="1"/>
    </xf>
    <xf numFmtId="0" fontId="35" fillId="0" borderId="0" xfId="0" applyFont="1" applyAlignment="1">
      <alignment horizontal="center" vertical="top" wrapText="1"/>
    </xf>
    <xf numFmtId="0" fontId="21" fillId="26" borderId="32" xfId="0" applyFont="1" applyFill="1" applyBorder="1" applyAlignment="1">
      <alignment horizontal="center" vertical="center" wrapText="1"/>
    </xf>
    <xf numFmtId="0" fontId="21" fillId="26" borderId="23" xfId="0" applyFont="1" applyFill="1" applyBorder="1" applyAlignment="1">
      <alignment horizontal="center" vertical="center" wrapText="1"/>
    </xf>
    <xf numFmtId="0" fontId="58" fillId="24" borderId="16" xfId="0" applyFont="1" applyFill="1" applyBorder="1" applyAlignment="1">
      <alignment horizontal="center" vertical="center" wrapText="1"/>
    </xf>
    <xf numFmtId="0" fontId="58" fillId="24" borderId="14" xfId="0" applyFont="1" applyFill="1" applyBorder="1" applyAlignment="1">
      <alignment horizontal="center" vertical="center" wrapText="1"/>
    </xf>
    <xf numFmtId="0" fontId="21" fillId="26" borderId="19" xfId="0" applyFont="1" applyFill="1" applyBorder="1" applyAlignment="1">
      <alignment horizontal="center" vertical="center" wrapText="1"/>
    </xf>
    <xf numFmtId="0" fontId="53" fillId="26" borderId="7" xfId="0" applyFont="1" applyFill="1" applyBorder="1" applyAlignment="1">
      <alignment horizontal="center" vertical="center" wrapText="1"/>
    </xf>
    <xf numFmtId="0" fontId="53" fillId="26" borderId="16" xfId="0" applyFont="1" applyFill="1" applyBorder="1" applyAlignment="1">
      <alignment horizontal="center" vertical="center" wrapText="1"/>
    </xf>
    <xf numFmtId="0" fontId="21" fillId="26" borderId="16"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53" fillId="26" borderId="15" xfId="0" applyFont="1" applyFill="1" applyBorder="1" applyAlignment="1">
      <alignment horizontal="center" vertical="center" wrapText="1"/>
    </xf>
    <xf numFmtId="0" fontId="53" fillId="26" borderId="21" xfId="0" applyFont="1" applyFill="1" applyBorder="1" applyAlignment="1">
      <alignment horizontal="center" vertical="center" wrapText="1"/>
    </xf>
    <xf numFmtId="0" fontId="57" fillId="26" borderId="7" xfId="0" applyFont="1" applyFill="1" applyBorder="1" applyAlignment="1">
      <alignment horizontal="center" vertical="center" wrapText="1"/>
    </xf>
    <xf numFmtId="0" fontId="57" fillId="26" borderId="16" xfId="0" applyFont="1" applyFill="1" applyBorder="1" applyAlignment="1">
      <alignment horizontal="center" vertical="center" wrapText="1"/>
    </xf>
    <xf numFmtId="0" fontId="23" fillId="24" borderId="15" xfId="0" applyFont="1" applyFill="1" applyBorder="1" applyAlignment="1">
      <alignment horizontal="justify" vertical="center" wrapText="1"/>
    </xf>
    <xf numFmtId="0" fontId="23" fillId="24" borderId="21" xfId="0" applyFont="1" applyFill="1" applyBorder="1" applyAlignment="1">
      <alignment horizontal="justify" vertical="center" wrapText="1"/>
    </xf>
    <xf numFmtId="0" fontId="24" fillId="26" borderId="34" xfId="0" applyFont="1" applyFill="1" applyBorder="1" applyAlignment="1">
      <alignment horizontal="center"/>
    </xf>
    <xf numFmtId="0" fontId="21" fillId="26" borderId="15"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53" fillId="26" borderId="22" xfId="0" applyFont="1" applyFill="1" applyBorder="1" applyAlignment="1">
      <alignment horizontal="center" vertical="center" wrapText="1"/>
    </xf>
    <xf numFmtId="0" fontId="53" fillId="26" borderId="26" xfId="0" applyFont="1" applyFill="1" applyBorder="1" applyAlignment="1">
      <alignment horizontal="center" vertical="center" wrapText="1"/>
    </xf>
    <xf numFmtId="0" fontId="32" fillId="0" borderId="0" xfId="0" applyFont="1" applyAlignment="1">
      <alignment horizontal="center" vertical="center" wrapText="1"/>
    </xf>
    <xf numFmtId="0" fontId="24" fillId="26" borderId="39" xfId="0" applyFont="1" applyFill="1" applyBorder="1" applyAlignment="1">
      <alignment horizontal="center"/>
    </xf>
    <xf numFmtId="0" fontId="21" fillId="26" borderId="18" xfId="0" applyFont="1" applyFill="1" applyBorder="1" applyAlignment="1">
      <alignment horizontal="center" vertical="center" wrapText="1"/>
    </xf>
    <xf numFmtId="0" fontId="21" fillId="26" borderId="40" xfId="0" applyFont="1" applyFill="1" applyBorder="1" applyAlignment="1">
      <alignment horizontal="center" vertical="center" wrapText="1"/>
    </xf>
    <xf numFmtId="0" fontId="23" fillId="24" borderId="0" xfId="0" applyFont="1" applyFill="1" applyAlignment="1">
      <alignment horizontal="left" vertical="center" wrapText="1"/>
    </xf>
    <xf numFmtId="0" fontId="33" fillId="0" borderId="16" xfId="0" applyFont="1" applyBorder="1" applyAlignment="1">
      <alignment horizontal="center" vertical="center" wrapText="1"/>
    </xf>
    <xf numFmtId="0" fontId="33" fillId="0" borderId="14" xfId="0" applyFont="1" applyBorder="1" applyAlignment="1">
      <alignment horizontal="center" vertical="center" wrapText="1"/>
    </xf>
    <xf numFmtId="0" fontId="43" fillId="24" borderId="7" xfId="0" applyFont="1" applyFill="1" applyBorder="1" applyAlignment="1">
      <alignment horizontal="center" vertical="center" wrapText="1"/>
    </xf>
    <xf numFmtId="0" fontId="43" fillId="24" borderId="16" xfId="0" applyFont="1" applyFill="1" applyBorder="1" applyAlignment="1">
      <alignment horizontal="center" vertical="center" wrapText="1"/>
    </xf>
    <xf numFmtId="0" fontId="23" fillId="24" borderId="7" xfId="0" applyFont="1" applyFill="1" applyBorder="1" applyAlignment="1">
      <alignment horizontal="justify" vertical="center" wrapText="1"/>
    </xf>
    <xf numFmtId="0" fontId="23" fillId="24" borderId="16" xfId="0" applyFont="1" applyFill="1" applyBorder="1" applyAlignment="1">
      <alignment horizontal="justify" vertical="center" wrapText="1"/>
    </xf>
    <xf numFmtId="0" fontId="33" fillId="0" borderId="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18" xfId="0" applyFont="1" applyBorder="1" applyAlignment="1">
      <alignment horizontal="center" vertical="center" wrapText="1"/>
    </xf>
    <xf numFmtId="0" fontId="32" fillId="0" borderId="0" xfId="0" applyFont="1" applyAlignment="1">
      <alignment horizontal="justify" vertical="center" wrapText="1"/>
    </xf>
    <xf numFmtId="14" fontId="32" fillId="0" borderId="0" xfId="0" applyNumberFormat="1" applyFont="1" applyAlignment="1">
      <alignment horizontal="left" vertical="center" wrapText="1"/>
    </xf>
    <xf numFmtId="0" fontId="4" fillId="0" borderId="0" xfId="0" applyFont="1" applyAlignment="1">
      <alignment horizontal="center" vertical="center" wrapText="1"/>
    </xf>
    <xf numFmtId="0" fontId="29" fillId="0" borderId="0" xfId="0" applyFont="1" applyAlignment="1">
      <alignment horizontal="center" vertical="center" wrapText="1"/>
    </xf>
    <xf numFmtId="0" fontId="28" fillId="0" borderId="7" xfId="0" applyFont="1" applyBorder="1" applyAlignment="1">
      <alignment horizontal="center" vertical="center" wrapText="1"/>
    </xf>
    <xf numFmtId="0" fontId="2" fillId="0" borderId="11" xfId="0" applyFont="1" applyBorder="1" applyAlignment="1">
      <alignment horizontal="center"/>
    </xf>
    <xf numFmtId="0" fontId="2" fillId="0" borderId="9" xfId="0" applyFont="1" applyBorder="1" applyAlignment="1">
      <alignment horizontal="center"/>
    </xf>
    <xf numFmtId="0" fontId="2" fillId="0" borderId="20" xfId="0" applyFont="1" applyBorder="1" applyAlignment="1">
      <alignment horizontal="center"/>
    </xf>
    <xf numFmtId="0" fontId="2" fillId="0" borderId="1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7" xfId="0" applyFont="1" applyBorder="1" applyAlignment="1">
      <alignment horizontal="justify" vertical="center"/>
    </xf>
    <xf numFmtId="0" fontId="2" fillId="0" borderId="16" xfId="0" applyFont="1" applyBorder="1" applyAlignment="1">
      <alignment horizontal="justify" vertical="center"/>
    </xf>
    <xf numFmtId="0" fontId="2" fillId="0" borderId="7" xfId="0" applyFont="1" applyBorder="1" applyAlignment="1">
      <alignment horizontal="center" vertical="top"/>
    </xf>
    <xf numFmtId="0" fontId="2" fillId="0" borderId="22" xfId="0" applyFont="1" applyBorder="1" applyAlignment="1">
      <alignment horizontal="center" vertical="top"/>
    </xf>
    <xf numFmtId="0" fontId="23" fillId="0" borderId="0" xfId="0" applyFont="1" applyAlignment="1">
      <alignment horizontal="left" vertical="center" wrapText="1"/>
    </xf>
    <xf numFmtId="0" fontId="56" fillId="0" borderId="0" xfId="0" applyFont="1" applyAlignment="1">
      <alignment horizontal="left" vertical="center"/>
    </xf>
    <xf numFmtId="0" fontId="2" fillId="0" borderId="34" xfId="0" applyFont="1" applyBorder="1" applyAlignment="1">
      <alignment horizontal="center"/>
    </xf>
    <xf numFmtId="0" fontId="32" fillId="0" borderId="0" xfId="0" applyFont="1" applyAlignment="1">
      <alignment horizontal="left" vertical="center" wrapText="1"/>
    </xf>
    <xf numFmtId="0" fontId="64" fillId="27" borderId="0" xfId="0" applyFont="1" applyFill="1" applyAlignment="1">
      <alignment horizontal="center" vertical="center" wrapText="1"/>
    </xf>
    <xf numFmtId="0" fontId="43" fillId="24" borderId="9" xfId="0" applyFont="1" applyFill="1" applyBorder="1" applyAlignment="1">
      <alignment horizontal="center" vertical="center" wrapText="1"/>
    </xf>
    <xf numFmtId="0" fontId="43" fillId="24" borderId="11" xfId="0" applyFont="1" applyFill="1" applyBorder="1" applyAlignment="1">
      <alignment horizontal="center" vertical="center" wrapText="1"/>
    </xf>
    <xf numFmtId="0" fontId="43" fillId="24" borderId="10" xfId="0" applyFont="1" applyFill="1" applyBorder="1" applyAlignment="1">
      <alignment horizontal="center" vertical="center" wrapText="1"/>
    </xf>
    <xf numFmtId="0" fontId="43" fillId="24" borderId="19" xfId="0" applyFont="1" applyFill="1" applyBorder="1" applyAlignment="1">
      <alignment horizontal="center" vertical="center" wrapText="1"/>
    </xf>
    <xf numFmtId="0" fontId="2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6" xfId="0" applyFont="1" applyBorder="1" applyAlignment="1">
      <alignment horizontal="center" vertical="center" wrapText="1"/>
    </xf>
    <xf numFmtId="0" fontId="23" fillId="24" borderId="9" xfId="0" applyFont="1" applyFill="1" applyBorder="1" applyAlignment="1">
      <alignment horizontal="center" vertical="center" wrapText="1"/>
    </xf>
    <xf numFmtId="0" fontId="23" fillId="24" borderId="7"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 fillId="0" borderId="15" xfId="0" applyFont="1" applyBorder="1" applyAlignment="1">
      <alignment horizontal="center" vertical="top"/>
    </xf>
    <xf numFmtId="0" fontId="50" fillId="27" borderId="0" xfId="0" applyFont="1" applyFill="1" applyAlignment="1">
      <alignment horizontal="distributed"/>
    </xf>
  </cellXfs>
  <cellStyles count="6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meresha_07" xfId="19"/>
    <cellStyle name="Акцент1" xfId="20"/>
    <cellStyle name="Акцент2" xfId="21"/>
    <cellStyle name="Акцент3" xfId="22"/>
    <cellStyle name="Акцент4" xfId="23"/>
    <cellStyle name="Акцент5" xfId="24"/>
    <cellStyle name="Акцент6" xfId="25"/>
    <cellStyle name="Ввод " xfId="26"/>
    <cellStyle name="Вывод" xfId="27"/>
    <cellStyle name="Вычисление" xfId="28"/>
    <cellStyle name="Звичайний 10" xfId="29"/>
    <cellStyle name="Звичайний 11" xfId="30"/>
    <cellStyle name="Звичайний 12" xfId="31"/>
    <cellStyle name="Звичайний 13" xfId="32"/>
    <cellStyle name="Звичайний 14" xfId="33"/>
    <cellStyle name="Звичайний 15" xfId="34"/>
    <cellStyle name="Звичайний 16" xfId="35"/>
    <cellStyle name="Звичайний 17" xfId="36"/>
    <cellStyle name="Звичайний 18" xfId="37"/>
    <cellStyle name="Звичайний 19" xfId="38"/>
    <cellStyle name="Звичайний 2" xfId="39"/>
    <cellStyle name="Звичайний 20" xfId="40"/>
    <cellStyle name="Звичайний 3" xfId="41"/>
    <cellStyle name="Звичайний 4" xfId="42"/>
    <cellStyle name="Звичайний 5" xfId="43"/>
    <cellStyle name="Звичайний 6" xfId="44"/>
    <cellStyle name="Звичайний 7" xfId="45"/>
    <cellStyle name="Звичайний 8" xfId="46"/>
    <cellStyle name="Звичайний 9" xfId="47"/>
    <cellStyle name="Звичайний_Додаток _ 3 зм_ни 4575" xfId="48"/>
    <cellStyle name="Итог" xfId="49"/>
    <cellStyle name="Контрольная ячейка" xfId="50"/>
    <cellStyle name="Название" xfId="51"/>
    <cellStyle name="Нейтральный" xfId="52"/>
    <cellStyle name="Обычный" xfId="0" builtinId="0"/>
    <cellStyle name="Обычный 2" xfId="53"/>
    <cellStyle name="Обычный 3" xfId="63"/>
    <cellStyle name="Обычный_22.12.2014" xfId="54"/>
    <cellStyle name="Обычный_Budj_08" xfId="55"/>
    <cellStyle name="Плохой" xfId="56"/>
    <cellStyle name="Пояснение" xfId="57"/>
    <cellStyle name="Примечание" xfId="58"/>
    <cellStyle name="Связанная ячейка" xfId="59"/>
    <cellStyle name="Стиль 1" xfId="60"/>
    <cellStyle name="Текст предупреждения" xfId="61"/>
    <cellStyle name="Хороший" xfId="6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56"/>
    <pageSetUpPr fitToPage="1"/>
  </sheetPr>
  <dimension ref="A1:M29"/>
  <sheetViews>
    <sheetView showGridLines="0" tabSelected="1" topLeftCell="A3" zoomScale="85" zoomScaleNormal="85" workbookViewId="0">
      <selection activeCell="C7" sqref="C7"/>
    </sheetView>
  </sheetViews>
  <sheetFormatPr defaultColWidth="9.1640625" defaultRowHeight="12.75" customHeight="1" x14ac:dyDescent="0.2"/>
  <cols>
    <col min="1" max="1" width="13.83203125" style="1" customWidth="1"/>
    <col min="2" max="2" width="48.33203125" style="1" customWidth="1"/>
    <col min="3" max="3" width="17.5" style="1" customWidth="1"/>
    <col min="4" max="4" width="19.33203125" style="1" customWidth="1"/>
    <col min="5" max="5" width="18.33203125" style="1" customWidth="1"/>
    <col min="6" max="6" width="20.1640625" style="1" customWidth="1"/>
    <col min="7" max="7" width="7.83203125" style="1" customWidth="1"/>
    <col min="8" max="12" width="9.1640625" style="1" customWidth="1"/>
  </cols>
  <sheetData>
    <row r="1" spans="1:13" s="12" customFormat="1" ht="12.75" hidden="1" customHeight="1" x14ac:dyDescent="0.25"/>
    <row r="2" spans="1:13" ht="12.75" hidden="1" customHeight="1" x14ac:dyDescent="0.2"/>
    <row r="3" spans="1:13" ht="12.75" customHeight="1" x14ac:dyDescent="0.2">
      <c r="C3" s="72"/>
      <c r="E3" s="283" t="s">
        <v>208</v>
      </c>
      <c r="F3" s="89"/>
      <c r="G3" s="89"/>
    </row>
    <row r="4" spans="1:13" ht="12.75" customHeight="1" x14ac:dyDescent="0.2">
      <c r="C4" s="72"/>
      <c r="E4" s="283" t="s">
        <v>455</v>
      </c>
      <c r="F4" s="89"/>
      <c r="G4" s="89"/>
    </row>
    <row r="5" spans="1:13" ht="4.9000000000000004" customHeight="1" x14ac:dyDescent="0.2">
      <c r="D5" s="382"/>
      <c r="E5" s="382"/>
      <c r="F5" s="195"/>
      <c r="G5" s="90"/>
      <c r="M5" s="1"/>
    </row>
    <row r="6" spans="1:13" ht="16.149999999999999" customHeight="1" x14ac:dyDescent="0.2">
      <c r="C6" s="388" t="s">
        <v>460</v>
      </c>
      <c r="D6" s="388"/>
      <c r="E6" s="388"/>
      <c r="F6" s="73"/>
      <c r="G6" s="32"/>
      <c r="M6" s="1"/>
    </row>
    <row r="7" spans="1:13" ht="15" x14ac:dyDescent="0.2">
      <c r="C7" s="167"/>
      <c r="D7" s="168"/>
      <c r="E7" s="150"/>
      <c r="F7" s="73"/>
      <c r="G7" s="32"/>
      <c r="M7" s="1"/>
    </row>
    <row r="8" spans="1:13" ht="36" customHeight="1" x14ac:dyDescent="0.2">
      <c r="A8" s="383" t="s">
        <v>442</v>
      </c>
      <c r="B8" s="383"/>
      <c r="C8" s="383"/>
      <c r="D8" s="383"/>
      <c r="E8" s="383"/>
      <c r="F8" s="383"/>
    </row>
    <row r="9" spans="1:13" ht="20.25" x14ac:dyDescent="0.2">
      <c r="A9" s="92"/>
      <c r="B9" s="94">
        <v>1854100000</v>
      </c>
      <c r="C9" s="92"/>
      <c r="D9" s="92"/>
      <c r="E9" s="92"/>
      <c r="F9" s="92"/>
    </row>
    <row r="10" spans="1:13" ht="12.6" customHeight="1" x14ac:dyDescent="0.2">
      <c r="A10" s="92"/>
      <c r="B10" s="95" t="s">
        <v>223</v>
      </c>
      <c r="C10" s="92"/>
      <c r="D10" s="92"/>
      <c r="E10" s="92"/>
      <c r="F10" s="92"/>
    </row>
    <row r="11" spans="1:13" ht="12.75" customHeight="1" x14ac:dyDescent="0.2">
      <c r="A11" s="386"/>
      <c r="B11" s="386"/>
      <c r="C11" s="386"/>
      <c r="D11" s="386"/>
      <c r="E11" s="386"/>
      <c r="F11" s="14" t="s">
        <v>220</v>
      </c>
    </row>
    <row r="12" spans="1:13" s="6" customFormat="1" ht="24.75" customHeight="1" x14ac:dyDescent="0.2">
      <c r="A12" s="387" t="s">
        <v>47</v>
      </c>
      <c r="B12" s="387" t="s">
        <v>48</v>
      </c>
      <c r="C12" s="387" t="s">
        <v>214</v>
      </c>
      <c r="D12" s="387" t="s">
        <v>52</v>
      </c>
      <c r="E12" s="387" t="s">
        <v>53</v>
      </c>
      <c r="F12" s="387"/>
    </row>
    <row r="13" spans="1:13" s="6" customFormat="1" ht="38.25" customHeight="1" x14ac:dyDescent="0.2">
      <c r="A13" s="387"/>
      <c r="B13" s="387"/>
      <c r="C13" s="387"/>
      <c r="D13" s="387"/>
      <c r="E13" s="142" t="s">
        <v>215</v>
      </c>
      <c r="F13" s="13" t="s">
        <v>222</v>
      </c>
    </row>
    <row r="14" spans="1:13" ht="26.25" customHeight="1" x14ac:dyDescent="0.2">
      <c r="A14" s="384" t="s">
        <v>209</v>
      </c>
      <c r="B14" s="384"/>
      <c r="C14" s="384"/>
      <c r="D14" s="384"/>
      <c r="E14" s="384"/>
      <c r="F14" s="384"/>
    </row>
    <row r="15" spans="1:13" s="8" customFormat="1" ht="16.5" x14ac:dyDescent="0.25">
      <c r="A15" s="41">
        <v>200000</v>
      </c>
      <c r="B15" s="42" t="s">
        <v>115</v>
      </c>
      <c r="C15" s="143">
        <f t="shared" ref="C15:C25" si="0">SUM(D15+E15)</f>
        <v>0</v>
      </c>
      <c r="D15" s="44">
        <f>+D16</f>
        <v>-106000</v>
      </c>
      <c r="E15" s="44">
        <f>+E16</f>
        <v>106000</v>
      </c>
      <c r="F15" s="40">
        <f>SUM(F16)</f>
        <v>106000</v>
      </c>
      <c r="G15" s="7"/>
      <c r="H15" s="7"/>
      <c r="I15" s="7"/>
      <c r="J15" s="7"/>
      <c r="K15" s="7"/>
      <c r="L15" s="7"/>
    </row>
    <row r="16" spans="1:13" s="9" customFormat="1" ht="20.25" customHeight="1" x14ac:dyDescent="0.25">
      <c r="A16" s="85">
        <v>208000</v>
      </c>
      <c r="B16" s="86" t="s">
        <v>116</v>
      </c>
      <c r="C16" s="143">
        <f>SUM(D16+E16)</f>
        <v>0</v>
      </c>
      <c r="D16" s="44">
        <f>SUM(D18+D17)</f>
        <v>-106000</v>
      </c>
      <c r="E16" s="44">
        <f t="shared" ref="E16:F16" si="1">SUM(E18+E17)</f>
        <v>106000</v>
      </c>
      <c r="F16" s="44">
        <f t="shared" si="1"/>
        <v>106000</v>
      </c>
    </row>
    <row r="17" spans="1:6" s="9" customFormat="1" ht="20.25" customHeight="1" x14ac:dyDescent="0.25">
      <c r="A17" s="87">
        <v>208100</v>
      </c>
      <c r="B17" s="88" t="s">
        <v>311</v>
      </c>
      <c r="C17" s="143">
        <f>SUM(D17+E17)</f>
        <v>0</v>
      </c>
      <c r="D17" s="44"/>
      <c r="E17" s="45"/>
      <c r="F17" s="45"/>
    </row>
    <row r="18" spans="1:6" s="9" customFormat="1" ht="53.25" customHeight="1" x14ac:dyDescent="0.25">
      <c r="A18" s="87">
        <v>208400</v>
      </c>
      <c r="B18" s="88" t="s">
        <v>117</v>
      </c>
      <c r="C18" s="143">
        <f>SUM(D18+E18)</f>
        <v>0</v>
      </c>
      <c r="D18" s="116">
        <v>-106000</v>
      </c>
      <c r="E18" s="48">
        <f>SUM(D18*-1)</f>
        <v>106000</v>
      </c>
      <c r="F18" s="48">
        <v>106000</v>
      </c>
    </row>
    <row r="19" spans="1:6" s="9" customFormat="1" ht="20.25" customHeight="1" x14ac:dyDescent="0.25">
      <c r="A19" s="87" t="s">
        <v>210</v>
      </c>
      <c r="B19" s="49" t="s">
        <v>211</v>
      </c>
      <c r="C19" s="143">
        <f>SUM(D19+E19)</f>
        <v>0</v>
      </c>
      <c r="D19" s="60">
        <f>+D15</f>
        <v>-106000</v>
      </c>
      <c r="E19" s="60">
        <f>+E15</f>
        <v>106000</v>
      </c>
      <c r="F19" s="45">
        <f>F21</f>
        <v>106000</v>
      </c>
    </row>
    <row r="20" spans="1:6" s="9" customFormat="1" ht="29.1" customHeight="1" x14ac:dyDescent="0.2">
      <c r="A20" s="385" t="s">
        <v>212</v>
      </c>
      <c r="B20" s="385"/>
      <c r="C20" s="385"/>
      <c r="D20" s="385"/>
      <c r="E20" s="385"/>
      <c r="F20" s="385"/>
    </row>
    <row r="21" spans="1:6" s="9" customFormat="1" ht="20.25" customHeight="1" x14ac:dyDescent="0.25">
      <c r="A21" s="41">
        <v>600000</v>
      </c>
      <c r="B21" s="42" t="s">
        <v>49</v>
      </c>
      <c r="C21" s="144">
        <f t="shared" si="0"/>
        <v>0</v>
      </c>
      <c r="D21" s="43">
        <f>+D22</f>
        <v>-106000</v>
      </c>
      <c r="E21" s="43">
        <f>+E22</f>
        <v>106000</v>
      </c>
      <c r="F21" s="45">
        <f>F22</f>
        <v>106000</v>
      </c>
    </row>
    <row r="22" spans="1:6" s="9" customFormat="1" ht="20.25" customHeight="1" x14ac:dyDescent="0.25">
      <c r="A22" s="41">
        <v>602000</v>
      </c>
      <c r="B22" s="42" t="s">
        <v>118</v>
      </c>
      <c r="C22" s="144">
        <f t="shared" si="0"/>
        <v>0</v>
      </c>
      <c r="D22" s="43">
        <f>SUM(D24+D23)</f>
        <v>-106000</v>
      </c>
      <c r="E22" s="43">
        <f t="shared" ref="E22:F22" si="2">SUM(E24+E23)</f>
        <v>106000</v>
      </c>
      <c r="F22" s="43">
        <f t="shared" si="2"/>
        <v>106000</v>
      </c>
    </row>
    <row r="23" spans="1:6" s="9" customFormat="1" ht="20.25" customHeight="1" x14ac:dyDescent="0.25">
      <c r="A23" s="46">
        <v>602100</v>
      </c>
      <c r="B23" s="88" t="s">
        <v>311</v>
      </c>
      <c r="C23" s="144">
        <f t="shared" si="0"/>
        <v>0</v>
      </c>
      <c r="D23" s="43">
        <f>SUM(D17)</f>
        <v>0</v>
      </c>
      <c r="E23" s="43">
        <f>SUM(E17)</f>
        <v>0</v>
      </c>
      <c r="F23" s="45"/>
    </row>
    <row r="24" spans="1:6" s="9" customFormat="1" ht="38.450000000000003" customHeight="1" x14ac:dyDescent="0.25">
      <c r="A24" s="46">
        <v>602400</v>
      </c>
      <c r="B24" s="47" t="s">
        <v>117</v>
      </c>
      <c r="C24" s="143">
        <f t="shared" si="0"/>
        <v>0</v>
      </c>
      <c r="D24" s="48">
        <f>D18</f>
        <v>-106000</v>
      </c>
      <c r="E24" s="48">
        <f>E18</f>
        <v>106000</v>
      </c>
      <c r="F24" s="48">
        <f>F18</f>
        <v>106000</v>
      </c>
    </row>
    <row r="25" spans="1:6" s="10" customFormat="1" ht="18.75" customHeight="1" x14ac:dyDescent="0.25">
      <c r="A25" s="50" t="s">
        <v>210</v>
      </c>
      <c r="B25" s="49" t="s">
        <v>211</v>
      </c>
      <c r="C25" s="144">
        <f t="shared" si="0"/>
        <v>0</v>
      </c>
      <c r="D25" s="43">
        <f>+D21</f>
        <v>-106000</v>
      </c>
      <c r="E25" s="43">
        <f>+E21</f>
        <v>106000</v>
      </c>
      <c r="F25" s="43">
        <f>+F21</f>
        <v>106000</v>
      </c>
    </row>
    <row r="26" spans="1:6" s="9" customFormat="1" ht="18.75" customHeight="1" x14ac:dyDescent="0.2">
      <c r="A26" s="1"/>
      <c r="B26" s="1"/>
      <c r="C26" s="1"/>
      <c r="D26" s="1"/>
      <c r="E26" s="1"/>
      <c r="F26" s="1"/>
    </row>
    <row r="27" spans="1:6" s="9" customFormat="1" ht="18.75" customHeight="1" x14ac:dyDescent="0.3">
      <c r="A27" s="91" t="s">
        <v>453</v>
      </c>
      <c r="B27" s="1"/>
      <c r="C27" s="1"/>
      <c r="D27" s="1"/>
      <c r="E27" s="1"/>
      <c r="F27" s="1"/>
    </row>
    <row r="28" spans="1:6" s="91" customFormat="1" ht="19.899999999999999" customHeight="1" x14ac:dyDescent="0.3">
      <c r="A28" s="91" t="s">
        <v>454</v>
      </c>
      <c r="C28" s="289"/>
      <c r="D28" s="272"/>
    </row>
    <row r="29" spans="1:6" s="91" customFormat="1" ht="18.75" hidden="1" x14ac:dyDescent="0.3">
      <c r="A29" s="91" t="s">
        <v>454</v>
      </c>
    </row>
  </sheetData>
  <mergeCells count="11">
    <mergeCell ref="D5:E5"/>
    <mergeCell ref="A8:F8"/>
    <mergeCell ref="A14:F14"/>
    <mergeCell ref="A20:F20"/>
    <mergeCell ref="A11:E11"/>
    <mergeCell ref="C12:C13"/>
    <mergeCell ref="D12:D13"/>
    <mergeCell ref="E12:F12"/>
    <mergeCell ref="B12:B13"/>
    <mergeCell ref="A12:A13"/>
    <mergeCell ref="C6:E6"/>
  </mergeCells>
  <phoneticPr fontId="3" type="noConversion"/>
  <printOptions horizontalCentered="1"/>
  <pageMargins left="1.1417322834645669" right="0.55118110236220474" top="0.39370078740157483" bottom="0.78740157480314965" header="0.23622047244094491" footer="0.51181102362204722"/>
  <pageSetup paperSize="9" scale="64"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indexed="49"/>
  </sheetPr>
  <dimension ref="A1:EJ119"/>
  <sheetViews>
    <sheetView showZeros="0" zoomScale="55" zoomScaleNormal="55" zoomScaleSheetLayoutView="70" workbookViewId="0">
      <pane xSplit="4" ySplit="11" topLeftCell="AA12" activePane="bottomRight" state="frozen"/>
      <selection pane="topRight" activeCell="E1" sqref="E1"/>
      <selection pane="bottomLeft" activeCell="A12" sqref="A12"/>
      <selection pane="bottomRight" activeCell="AG5" sqref="AG5"/>
    </sheetView>
  </sheetViews>
  <sheetFormatPr defaultRowHeight="12.75" x14ac:dyDescent="0.2"/>
  <cols>
    <col min="1" max="1" width="8.33203125" customWidth="1"/>
    <col min="2" max="2" width="6.6640625" customWidth="1"/>
    <col min="3" max="3" width="6.33203125" customWidth="1"/>
    <col min="4" max="4" width="106.83203125" style="54" customWidth="1"/>
    <col min="5" max="5" width="15.5" style="54" hidden="1" customWidth="1"/>
    <col min="6" max="6" width="15" style="54" hidden="1" customWidth="1"/>
    <col min="7" max="7" width="16.6640625" style="54" hidden="1" customWidth="1"/>
    <col min="8" max="8" width="13.83203125" style="54" hidden="1" customWidth="1"/>
    <col min="9" max="9" width="9.5" style="54" hidden="1" customWidth="1"/>
    <col min="10" max="10" width="14.6640625" style="54" hidden="1" customWidth="1"/>
    <col min="11" max="11" width="13.33203125" style="54" hidden="1" customWidth="1"/>
    <col min="12" max="12" width="13.5" style="54" hidden="1" customWidth="1"/>
    <col min="13" max="13" width="12.1640625" style="54" hidden="1" customWidth="1"/>
    <col min="14" max="14" width="10.5" style="54" hidden="1" customWidth="1"/>
    <col min="15" max="26" width="12.83203125" style="54" hidden="1" customWidth="1"/>
    <col min="27" max="27" width="13.83203125" style="54" customWidth="1"/>
    <col min="28" max="29" width="15" style="54" customWidth="1"/>
    <col min="30" max="37" width="12.83203125" style="54" customWidth="1"/>
    <col min="38" max="38" width="16.5" style="56" customWidth="1"/>
    <col min="39" max="140" width="8.83203125" customWidth="1"/>
  </cols>
  <sheetData>
    <row r="1" spans="1:140" ht="11.45" customHeight="1" x14ac:dyDescent="0.2">
      <c r="D1"/>
      <c r="E1"/>
      <c r="M1"/>
      <c r="N1"/>
      <c r="O1"/>
      <c r="P1"/>
      <c r="Q1"/>
      <c r="R1"/>
      <c r="S1"/>
      <c r="T1"/>
      <c r="U1"/>
      <c r="V1"/>
      <c r="W1"/>
      <c r="X1"/>
      <c r="Y1"/>
      <c r="Z1"/>
      <c r="AA1"/>
      <c r="AB1"/>
      <c r="AC1"/>
      <c r="AD1"/>
      <c r="AE1"/>
      <c r="AF1"/>
      <c r="AG1"/>
      <c r="AH1"/>
      <c r="AI1"/>
      <c r="AJ1"/>
      <c r="AK1"/>
      <c r="AL1" s="58"/>
    </row>
    <row r="2" spans="1:140" x14ac:dyDescent="0.2">
      <c r="D2"/>
      <c r="E2"/>
      <c r="M2"/>
      <c r="O2"/>
      <c r="P2"/>
      <c r="Q2"/>
      <c r="R2"/>
      <c r="S2"/>
      <c r="T2"/>
      <c r="U2"/>
      <c r="V2"/>
      <c r="W2"/>
      <c r="X2"/>
      <c r="Y2"/>
      <c r="Z2"/>
      <c r="AA2"/>
      <c r="AB2"/>
      <c r="AC2"/>
      <c r="AD2"/>
      <c r="AE2"/>
      <c r="AF2"/>
      <c r="AG2" s="169" t="s">
        <v>207</v>
      </c>
      <c r="AH2"/>
      <c r="AI2"/>
      <c r="AJ2"/>
      <c r="AK2"/>
      <c r="AL2"/>
    </row>
    <row r="3" spans="1:140" s="1" customFormat="1" ht="18" customHeight="1" x14ac:dyDescent="0.2">
      <c r="A3" s="15"/>
      <c r="B3" s="15"/>
      <c r="C3" s="15"/>
      <c r="E3" s="147"/>
      <c r="F3" s="53"/>
      <c r="G3" s="53"/>
      <c r="H3" s="53"/>
      <c r="I3" s="53"/>
      <c r="J3" s="53"/>
      <c r="K3" s="53"/>
      <c r="L3" s="53"/>
      <c r="AG3" s="72" t="s">
        <v>455</v>
      </c>
    </row>
    <row r="4" spans="1:140" s="1" customFormat="1" ht="22.9" customHeight="1" x14ac:dyDescent="0.2">
      <c r="A4" s="15"/>
      <c r="B4" s="15"/>
      <c r="C4" s="15"/>
      <c r="F4" s="53"/>
      <c r="G4" s="53"/>
      <c r="H4" s="53"/>
      <c r="I4" s="53"/>
      <c r="J4" s="53"/>
      <c r="K4" s="53"/>
      <c r="L4" s="53"/>
      <c r="O4" s="147"/>
      <c r="P4" s="147"/>
      <c r="Q4" s="147"/>
      <c r="R4" s="147"/>
      <c r="S4" s="147"/>
      <c r="T4" s="147"/>
      <c r="U4" s="147"/>
      <c r="V4" s="147"/>
      <c r="W4" s="147"/>
      <c r="X4" s="147"/>
      <c r="Y4" s="147"/>
      <c r="Z4" s="147"/>
      <c r="AA4" s="147"/>
      <c r="AB4" s="147"/>
      <c r="AC4" s="147"/>
      <c r="AD4" s="147"/>
      <c r="AE4" s="147"/>
      <c r="AF4" s="147"/>
      <c r="AG4" s="417" t="s">
        <v>460</v>
      </c>
      <c r="AH4" s="417"/>
      <c r="AI4" s="147"/>
      <c r="AJ4" s="147"/>
      <c r="AK4" s="147"/>
      <c r="AL4" s="147"/>
    </row>
    <row r="5" spans="1:140" s="1" customFormat="1" ht="25.35" customHeight="1" x14ac:dyDescent="0.2">
      <c r="A5" s="396" t="s">
        <v>438</v>
      </c>
      <c r="B5" s="396"/>
      <c r="C5" s="396"/>
      <c r="D5" s="396"/>
      <c r="E5" s="396"/>
      <c r="F5" s="396"/>
      <c r="G5" s="396"/>
      <c r="H5" s="396"/>
      <c r="I5" s="396"/>
      <c r="J5" s="396"/>
      <c r="K5" s="396"/>
      <c r="L5" s="396"/>
      <c r="M5" s="145"/>
      <c r="N5" s="389"/>
      <c r="O5" s="389"/>
      <c r="P5" s="299"/>
      <c r="Q5" s="299"/>
      <c r="R5" s="299"/>
      <c r="S5" s="299"/>
      <c r="T5" s="299"/>
      <c r="U5" s="299"/>
      <c r="V5" s="299"/>
      <c r="W5" s="299"/>
      <c r="X5" s="299"/>
      <c r="Y5" s="299"/>
      <c r="Z5" s="299"/>
      <c r="AA5" s="299"/>
      <c r="AB5" s="299"/>
      <c r="AC5" s="299"/>
      <c r="AD5" s="299"/>
      <c r="AE5" s="299"/>
      <c r="AF5" s="299"/>
      <c r="AG5" s="299"/>
      <c r="AH5" s="299"/>
      <c r="AI5" s="299"/>
      <c r="AJ5" s="299"/>
      <c r="AK5" s="299"/>
    </row>
    <row r="6" spans="1:140" s="1" customFormat="1" ht="18.75" x14ac:dyDescent="0.3">
      <c r="A6" s="57"/>
      <c r="B6" s="29"/>
      <c r="C6" s="29"/>
      <c r="D6" s="94">
        <v>1854100000</v>
      </c>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c r="AG6" s="94"/>
      <c r="AH6" s="94"/>
      <c r="AI6" s="94"/>
      <c r="AJ6" s="94"/>
      <c r="AK6" s="94"/>
    </row>
    <row r="7" spans="1:140" s="1" customFormat="1" ht="14.45" customHeight="1" thickBot="1" x14ac:dyDescent="0.35">
      <c r="A7" s="57"/>
      <c r="B7" s="29"/>
      <c r="C7" s="29"/>
      <c r="D7" s="95" t="s">
        <v>223</v>
      </c>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80"/>
    </row>
    <row r="8" spans="1:140" s="37" customFormat="1" ht="21.75" customHeight="1" x14ac:dyDescent="0.25">
      <c r="A8" s="399" t="s">
        <v>224</v>
      </c>
      <c r="B8" s="399" t="s">
        <v>225</v>
      </c>
      <c r="C8" s="399" t="s">
        <v>226</v>
      </c>
      <c r="D8" s="410" t="s">
        <v>227</v>
      </c>
      <c r="E8" s="390" t="s">
        <v>304</v>
      </c>
      <c r="F8" s="391"/>
      <c r="G8" s="391"/>
      <c r="H8" s="391"/>
      <c r="I8" s="391"/>
      <c r="J8" s="391"/>
      <c r="K8" s="391"/>
      <c r="L8" s="391"/>
      <c r="M8" s="391"/>
      <c r="N8" s="391"/>
      <c r="O8" s="412"/>
      <c r="P8" s="390" t="s">
        <v>396</v>
      </c>
      <c r="Q8" s="391"/>
      <c r="R8" s="391"/>
      <c r="S8" s="391"/>
      <c r="T8" s="391"/>
      <c r="U8" s="391"/>
      <c r="V8" s="391"/>
      <c r="W8" s="391"/>
      <c r="X8" s="391"/>
      <c r="Y8" s="391"/>
      <c r="Z8" s="392"/>
      <c r="AA8" s="418" t="s">
        <v>304</v>
      </c>
      <c r="AB8" s="391"/>
      <c r="AC8" s="391"/>
      <c r="AD8" s="391"/>
      <c r="AE8" s="391"/>
      <c r="AF8" s="391"/>
      <c r="AG8" s="391"/>
      <c r="AH8" s="391"/>
      <c r="AI8" s="391"/>
      <c r="AJ8" s="391"/>
      <c r="AK8" s="392"/>
      <c r="AL8" s="397" t="s">
        <v>54</v>
      </c>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row>
    <row r="9" spans="1:140" s="37" customFormat="1" ht="16.5" customHeight="1" x14ac:dyDescent="0.2">
      <c r="A9" s="400"/>
      <c r="B9" s="400"/>
      <c r="C9" s="400"/>
      <c r="D9" s="410"/>
      <c r="E9" s="393" t="s">
        <v>52</v>
      </c>
      <c r="F9" s="394"/>
      <c r="G9" s="394"/>
      <c r="H9" s="394"/>
      <c r="I9" s="394"/>
      <c r="J9" s="394" t="s">
        <v>53</v>
      </c>
      <c r="K9" s="394"/>
      <c r="L9" s="394"/>
      <c r="M9" s="394"/>
      <c r="N9" s="394"/>
      <c r="O9" s="413"/>
      <c r="P9" s="393" t="s">
        <v>52</v>
      </c>
      <c r="Q9" s="394"/>
      <c r="R9" s="394"/>
      <c r="S9" s="394"/>
      <c r="T9" s="394"/>
      <c r="U9" s="394" t="s">
        <v>53</v>
      </c>
      <c r="V9" s="394"/>
      <c r="W9" s="394"/>
      <c r="X9" s="394"/>
      <c r="Y9" s="394"/>
      <c r="Z9" s="395"/>
      <c r="AA9" s="419" t="s">
        <v>52</v>
      </c>
      <c r="AB9" s="394"/>
      <c r="AC9" s="394"/>
      <c r="AD9" s="394"/>
      <c r="AE9" s="394"/>
      <c r="AF9" s="394" t="s">
        <v>53</v>
      </c>
      <c r="AG9" s="394"/>
      <c r="AH9" s="394"/>
      <c r="AI9" s="394"/>
      <c r="AJ9" s="394"/>
      <c r="AK9" s="395"/>
      <c r="AL9" s="398"/>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row>
    <row r="10" spans="1:140" s="37" customFormat="1" ht="20.25" customHeight="1" x14ac:dyDescent="0.2">
      <c r="A10" s="400"/>
      <c r="B10" s="400"/>
      <c r="C10" s="400"/>
      <c r="D10" s="410"/>
      <c r="E10" s="393" t="s">
        <v>214</v>
      </c>
      <c r="F10" s="402" t="s">
        <v>55</v>
      </c>
      <c r="G10" s="405" t="s">
        <v>56</v>
      </c>
      <c r="H10" s="405"/>
      <c r="I10" s="408" t="s">
        <v>57</v>
      </c>
      <c r="J10" s="394" t="s">
        <v>214</v>
      </c>
      <c r="K10" s="405" t="s">
        <v>305</v>
      </c>
      <c r="L10" s="402" t="s">
        <v>55</v>
      </c>
      <c r="M10" s="405" t="s">
        <v>56</v>
      </c>
      <c r="N10" s="405"/>
      <c r="O10" s="406" t="s">
        <v>57</v>
      </c>
      <c r="P10" s="393" t="s">
        <v>214</v>
      </c>
      <c r="Q10" s="402" t="s">
        <v>55</v>
      </c>
      <c r="R10" s="405" t="s">
        <v>56</v>
      </c>
      <c r="S10" s="405"/>
      <c r="T10" s="408" t="s">
        <v>57</v>
      </c>
      <c r="U10" s="394" t="s">
        <v>214</v>
      </c>
      <c r="V10" s="405" t="s">
        <v>305</v>
      </c>
      <c r="W10" s="402" t="s">
        <v>55</v>
      </c>
      <c r="X10" s="405" t="s">
        <v>56</v>
      </c>
      <c r="Y10" s="405"/>
      <c r="Z10" s="415" t="s">
        <v>57</v>
      </c>
      <c r="AA10" s="419" t="s">
        <v>214</v>
      </c>
      <c r="AB10" s="402" t="s">
        <v>55</v>
      </c>
      <c r="AC10" s="405" t="s">
        <v>56</v>
      </c>
      <c r="AD10" s="405"/>
      <c r="AE10" s="408" t="s">
        <v>57</v>
      </c>
      <c r="AF10" s="394" t="s">
        <v>214</v>
      </c>
      <c r="AG10" s="405" t="s">
        <v>305</v>
      </c>
      <c r="AH10" s="402" t="s">
        <v>55</v>
      </c>
      <c r="AI10" s="405" t="s">
        <v>56</v>
      </c>
      <c r="AJ10" s="405"/>
      <c r="AK10" s="415" t="s">
        <v>57</v>
      </c>
      <c r="AL10" s="398"/>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row>
    <row r="11" spans="1:140" s="37" customFormat="1" ht="39" thickBot="1" x14ac:dyDescent="0.25">
      <c r="A11" s="400"/>
      <c r="B11" s="400"/>
      <c r="C11" s="400"/>
      <c r="D11" s="411"/>
      <c r="E11" s="401"/>
      <c r="F11" s="403"/>
      <c r="G11" s="170" t="s">
        <v>58</v>
      </c>
      <c r="H11" s="170" t="s">
        <v>59</v>
      </c>
      <c r="I11" s="409"/>
      <c r="J11" s="404"/>
      <c r="K11" s="414"/>
      <c r="L11" s="403"/>
      <c r="M11" s="170" t="s">
        <v>58</v>
      </c>
      <c r="N11" s="172" t="s">
        <v>59</v>
      </c>
      <c r="O11" s="407"/>
      <c r="P11" s="401"/>
      <c r="Q11" s="403"/>
      <c r="R11" s="170" t="s">
        <v>58</v>
      </c>
      <c r="S11" s="170" t="s">
        <v>59</v>
      </c>
      <c r="T11" s="409"/>
      <c r="U11" s="404"/>
      <c r="V11" s="414"/>
      <c r="W11" s="403"/>
      <c r="X11" s="170" t="s">
        <v>58</v>
      </c>
      <c r="Y11" s="172" t="s">
        <v>59</v>
      </c>
      <c r="Z11" s="416"/>
      <c r="AA11" s="420"/>
      <c r="AB11" s="403"/>
      <c r="AC11" s="170" t="s">
        <v>58</v>
      </c>
      <c r="AD11" s="170" t="s">
        <v>59</v>
      </c>
      <c r="AE11" s="409"/>
      <c r="AF11" s="404"/>
      <c r="AG11" s="414"/>
      <c r="AH11" s="403"/>
      <c r="AI11" s="170" t="s">
        <v>58</v>
      </c>
      <c r="AJ11" s="172" t="s">
        <v>59</v>
      </c>
      <c r="AK11" s="416"/>
      <c r="AL11" s="398"/>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c r="DR11" s="15"/>
      <c r="DS11" s="15"/>
      <c r="DT11" s="15"/>
      <c r="DU11" s="15"/>
      <c r="DV11" s="15"/>
      <c r="DW11" s="15"/>
      <c r="DX11" s="15"/>
      <c r="DY11" s="15"/>
      <c r="DZ11" s="15"/>
      <c r="EA11" s="15"/>
      <c r="EB11" s="15"/>
      <c r="EC11" s="15"/>
      <c r="ED11" s="15"/>
      <c r="EE11" s="15"/>
      <c r="EF11" s="15"/>
      <c r="EG11" s="15"/>
      <c r="EH11" s="15"/>
      <c r="EI11" s="15"/>
      <c r="EJ11" s="15"/>
    </row>
    <row r="12" spans="1:140" s="70" customFormat="1" ht="25.5" x14ac:dyDescent="0.2">
      <c r="A12" s="173" t="s">
        <v>187</v>
      </c>
      <c r="B12" s="174"/>
      <c r="C12" s="174"/>
      <c r="D12" s="188" t="s">
        <v>96</v>
      </c>
      <c r="E12" s="313">
        <f t="shared" ref="E12:O12" si="0">SUM(E13)</f>
        <v>35163952</v>
      </c>
      <c r="F12" s="175">
        <f t="shared" si="0"/>
        <v>35163952</v>
      </c>
      <c r="G12" s="175">
        <f t="shared" si="0"/>
        <v>16691840</v>
      </c>
      <c r="H12" s="175">
        <f t="shared" si="0"/>
        <v>1403120</v>
      </c>
      <c r="I12" s="175">
        <f t="shared" si="0"/>
        <v>0</v>
      </c>
      <c r="J12" s="175">
        <f t="shared" si="0"/>
        <v>0</v>
      </c>
      <c r="K12" s="175">
        <f t="shared" si="0"/>
        <v>0</v>
      </c>
      <c r="L12" s="175">
        <f t="shared" si="0"/>
        <v>0</v>
      </c>
      <c r="M12" s="175">
        <f t="shared" si="0"/>
        <v>0</v>
      </c>
      <c r="N12" s="175">
        <f t="shared" si="0"/>
        <v>0</v>
      </c>
      <c r="O12" s="314">
        <f t="shared" si="0"/>
        <v>0</v>
      </c>
      <c r="P12" s="313">
        <f t="shared" ref="P12:T12" si="1">SUM(P13)</f>
        <v>0</v>
      </c>
      <c r="Q12" s="175">
        <f t="shared" si="1"/>
        <v>0</v>
      </c>
      <c r="R12" s="175">
        <f t="shared" si="1"/>
        <v>0</v>
      </c>
      <c r="S12" s="175">
        <f t="shared" si="1"/>
        <v>0</v>
      </c>
      <c r="T12" s="175">
        <f t="shared" si="1"/>
        <v>0</v>
      </c>
      <c r="U12" s="175">
        <f t="shared" ref="U12:AK12" si="2">SUM(U13)</f>
        <v>0</v>
      </c>
      <c r="V12" s="175">
        <f t="shared" si="2"/>
        <v>0</v>
      </c>
      <c r="W12" s="175">
        <f t="shared" si="2"/>
        <v>0</v>
      </c>
      <c r="X12" s="175">
        <f t="shared" si="2"/>
        <v>0</v>
      </c>
      <c r="Y12" s="175">
        <f t="shared" si="2"/>
        <v>0</v>
      </c>
      <c r="Z12" s="314">
        <f t="shared" si="2"/>
        <v>0</v>
      </c>
      <c r="AA12" s="308">
        <f t="shared" si="2"/>
        <v>35163952</v>
      </c>
      <c r="AB12" s="175">
        <f t="shared" si="2"/>
        <v>35163952</v>
      </c>
      <c r="AC12" s="175">
        <f t="shared" si="2"/>
        <v>16691840</v>
      </c>
      <c r="AD12" s="175">
        <f t="shared" si="2"/>
        <v>1403120</v>
      </c>
      <c r="AE12" s="175">
        <f t="shared" si="2"/>
        <v>0</v>
      </c>
      <c r="AF12" s="175">
        <f t="shared" si="2"/>
        <v>0</v>
      </c>
      <c r="AG12" s="175">
        <f t="shared" si="2"/>
        <v>0</v>
      </c>
      <c r="AH12" s="175">
        <f t="shared" si="2"/>
        <v>0</v>
      </c>
      <c r="AI12" s="175">
        <f t="shared" si="2"/>
        <v>0</v>
      </c>
      <c r="AJ12" s="175">
        <f t="shared" si="2"/>
        <v>0</v>
      </c>
      <c r="AK12" s="175">
        <f t="shared" si="2"/>
        <v>0</v>
      </c>
      <c r="AL12" s="171">
        <f t="shared" ref="AL12" si="3">SUM(AL13)</f>
        <v>35163952</v>
      </c>
    </row>
    <row r="13" spans="1:140" s="69" customFormat="1" ht="25.5" x14ac:dyDescent="0.2">
      <c r="A13" s="33" t="s">
        <v>188</v>
      </c>
      <c r="B13" s="34"/>
      <c r="C13" s="34"/>
      <c r="D13" s="179" t="s">
        <v>96</v>
      </c>
      <c r="E13" s="315">
        <f t="shared" ref="E13:AL13" si="4">SUM(E14:E24)</f>
        <v>35163952</v>
      </c>
      <c r="F13" s="63">
        <f t="shared" si="4"/>
        <v>35163952</v>
      </c>
      <c r="G13" s="63">
        <f t="shared" si="4"/>
        <v>16691840</v>
      </c>
      <c r="H13" s="63">
        <f t="shared" si="4"/>
        <v>1403120</v>
      </c>
      <c r="I13" s="63">
        <f t="shared" si="4"/>
        <v>0</v>
      </c>
      <c r="J13" s="63">
        <f t="shared" si="4"/>
        <v>0</v>
      </c>
      <c r="K13" s="63">
        <f t="shared" si="4"/>
        <v>0</v>
      </c>
      <c r="L13" s="63">
        <f t="shared" si="4"/>
        <v>0</v>
      </c>
      <c r="M13" s="63">
        <f t="shared" si="4"/>
        <v>0</v>
      </c>
      <c r="N13" s="63">
        <f t="shared" si="4"/>
        <v>0</v>
      </c>
      <c r="O13" s="316">
        <f t="shared" si="4"/>
        <v>0</v>
      </c>
      <c r="P13" s="315">
        <f t="shared" si="4"/>
        <v>0</v>
      </c>
      <c r="Q13" s="63">
        <f t="shared" si="4"/>
        <v>0</v>
      </c>
      <c r="R13" s="63">
        <f t="shared" si="4"/>
        <v>0</v>
      </c>
      <c r="S13" s="63">
        <f t="shared" si="4"/>
        <v>0</v>
      </c>
      <c r="T13" s="63">
        <f t="shared" si="4"/>
        <v>0</v>
      </c>
      <c r="U13" s="63">
        <f t="shared" si="4"/>
        <v>0</v>
      </c>
      <c r="V13" s="63">
        <f t="shared" si="4"/>
        <v>0</v>
      </c>
      <c r="W13" s="63">
        <f t="shared" si="4"/>
        <v>0</v>
      </c>
      <c r="X13" s="63">
        <f t="shared" si="4"/>
        <v>0</v>
      </c>
      <c r="Y13" s="63">
        <f t="shared" si="4"/>
        <v>0</v>
      </c>
      <c r="Z13" s="316">
        <f t="shared" si="4"/>
        <v>0</v>
      </c>
      <c r="AA13" s="309">
        <f t="shared" si="4"/>
        <v>35163952</v>
      </c>
      <c r="AB13" s="63">
        <f t="shared" si="4"/>
        <v>35163952</v>
      </c>
      <c r="AC13" s="63">
        <f t="shared" si="4"/>
        <v>16691840</v>
      </c>
      <c r="AD13" s="63">
        <f t="shared" si="4"/>
        <v>1403120</v>
      </c>
      <c r="AE13" s="63">
        <f t="shared" si="4"/>
        <v>0</v>
      </c>
      <c r="AF13" s="63">
        <f t="shared" si="4"/>
        <v>0</v>
      </c>
      <c r="AG13" s="63">
        <f t="shared" si="4"/>
        <v>0</v>
      </c>
      <c r="AH13" s="63">
        <f t="shared" si="4"/>
        <v>0</v>
      </c>
      <c r="AI13" s="63">
        <f t="shared" si="4"/>
        <v>0</v>
      </c>
      <c r="AJ13" s="63">
        <f t="shared" si="4"/>
        <v>0</v>
      </c>
      <c r="AK13" s="63">
        <f t="shared" si="4"/>
        <v>0</v>
      </c>
      <c r="AL13" s="146">
        <f t="shared" si="4"/>
        <v>35163952</v>
      </c>
    </row>
    <row r="14" spans="1:140" s="55" customFormat="1" ht="16.899999999999999" customHeight="1" x14ac:dyDescent="0.2">
      <c r="A14" s="103" t="s">
        <v>189</v>
      </c>
      <c r="B14" s="82" t="s">
        <v>142</v>
      </c>
      <c r="C14" s="82" t="s">
        <v>60</v>
      </c>
      <c r="D14" s="180" t="s">
        <v>272</v>
      </c>
      <c r="E14" s="317">
        <f>SUM(F14)</f>
        <v>22773845</v>
      </c>
      <c r="F14" s="300">
        <v>22773845</v>
      </c>
      <c r="G14" s="300">
        <v>16691840</v>
      </c>
      <c r="H14" s="300">
        <v>1324300</v>
      </c>
      <c r="I14" s="300"/>
      <c r="J14" s="149">
        <f t="shared" ref="J14" si="5">SUM(L14+O14)</f>
        <v>0</v>
      </c>
      <c r="K14" s="300"/>
      <c r="L14" s="300"/>
      <c r="M14" s="300"/>
      <c r="N14" s="300"/>
      <c r="O14" s="318"/>
      <c r="P14" s="317">
        <f>SUM(Q14)</f>
        <v>0</v>
      </c>
      <c r="Q14" s="300"/>
      <c r="R14" s="300"/>
      <c r="S14" s="300"/>
      <c r="T14" s="300"/>
      <c r="U14" s="149">
        <f t="shared" ref="U14:U23" si="6">SUM(W14+Z14)</f>
        <v>0</v>
      </c>
      <c r="V14" s="300"/>
      <c r="W14" s="300"/>
      <c r="X14" s="300"/>
      <c r="Y14" s="300"/>
      <c r="Z14" s="318"/>
      <c r="AA14" s="310">
        <f>SUM(E14+P14)</f>
        <v>22773845</v>
      </c>
      <c r="AB14" s="300">
        <f t="shared" ref="AB14:AK14" si="7">SUM(F14+Q14)</f>
        <v>22773845</v>
      </c>
      <c r="AC14" s="300">
        <f t="shared" si="7"/>
        <v>16691840</v>
      </c>
      <c r="AD14" s="300">
        <f t="shared" si="7"/>
        <v>1324300</v>
      </c>
      <c r="AE14" s="300">
        <f t="shared" si="7"/>
        <v>0</v>
      </c>
      <c r="AF14" s="300">
        <f t="shared" si="7"/>
        <v>0</v>
      </c>
      <c r="AG14" s="300">
        <f t="shared" si="7"/>
        <v>0</v>
      </c>
      <c r="AH14" s="300">
        <f t="shared" si="7"/>
        <v>0</v>
      </c>
      <c r="AI14" s="300">
        <f t="shared" si="7"/>
        <v>0</v>
      </c>
      <c r="AJ14" s="300">
        <f t="shared" si="7"/>
        <v>0</v>
      </c>
      <c r="AK14" s="300">
        <f t="shared" si="7"/>
        <v>0</v>
      </c>
      <c r="AL14" s="114">
        <f>SUM(AA14+AF14)</f>
        <v>22773845</v>
      </c>
    </row>
    <row r="15" spans="1:140" s="55" customFormat="1" x14ac:dyDescent="0.2">
      <c r="A15" s="103" t="s">
        <v>190</v>
      </c>
      <c r="B15" s="82" t="s">
        <v>94</v>
      </c>
      <c r="C15" s="82" t="s">
        <v>77</v>
      </c>
      <c r="D15" s="181" t="s">
        <v>170</v>
      </c>
      <c r="E15" s="317">
        <f t="shared" ref="E15:E24" si="8">SUM(F15)</f>
        <v>180000</v>
      </c>
      <c r="F15" s="301">
        <v>180000</v>
      </c>
      <c r="G15" s="301"/>
      <c r="H15" s="301"/>
      <c r="I15" s="301"/>
      <c r="J15" s="149">
        <f>SUM(L15+O15)</f>
        <v>0</v>
      </c>
      <c r="K15" s="301"/>
      <c r="L15" s="301"/>
      <c r="M15" s="301"/>
      <c r="N15" s="301"/>
      <c r="O15" s="319"/>
      <c r="P15" s="317">
        <f t="shared" ref="P15:P24" si="9">SUM(Q15)</f>
        <v>0</v>
      </c>
      <c r="Q15" s="301"/>
      <c r="R15" s="301"/>
      <c r="S15" s="301"/>
      <c r="T15" s="301"/>
      <c r="U15" s="149">
        <f>SUM(W15+Z15)</f>
        <v>0</v>
      </c>
      <c r="V15" s="301"/>
      <c r="W15" s="301"/>
      <c r="X15" s="301"/>
      <c r="Y15" s="301"/>
      <c r="Z15" s="319"/>
      <c r="AA15" s="310">
        <f t="shared" ref="AA15:AA24" si="10">SUM(E15+P15)</f>
        <v>180000</v>
      </c>
      <c r="AB15" s="300">
        <f t="shared" ref="AB15:AB24" si="11">SUM(F15+Q15)</f>
        <v>180000</v>
      </c>
      <c r="AC15" s="300">
        <f t="shared" ref="AC15:AC24" si="12">SUM(G15+R15)</f>
        <v>0</v>
      </c>
      <c r="AD15" s="300">
        <f t="shared" ref="AD15:AD24" si="13">SUM(H15+S15)</f>
        <v>0</v>
      </c>
      <c r="AE15" s="300">
        <f t="shared" ref="AE15:AE24" si="14">SUM(I15+T15)</f>
        <v>0</v>
      </c>
      <c r="AF15" s="300">
        <f t="shared" ref="AF15:AF24" si="15">SUM(J15+U15)</f>
        <v>0</v>
      </c>
      <c r="AG15" s="300">
        <f t="shared" ref="AG15:AG24" si="16">SUM(K15+V15)</f>
        <v>0</v>
      </c>
      <c r="AH15" s="300">
        <f t="shared" ref="AH15:AH24" si="17">SUM(L15+W15)</f>
        <v>0</v>
      </c>
      <c r="AI15" s="300">
        <f t="shared" ref="AI15:AI24" si="18">SUM(M15+X15)</f>
        <v>0</v>
      </c>
      <c r="AJ15" s="300">
        <f t="shared" ref="AJ15:AJ24" si="19">SUM(N15+Y15)</f>
        <v>0</v>
      </c>
      <c r="AK15" s="300">
        <f t="shared" ref="AK15:AK24" si="20">SUM(O15+Z15)</f>
        <v>0</v>
      </c>
      <c r="AL15" s="114">
        <f t="shared" ref="AL15:AL24" si="21">SUM(AA15+AF15)</f>
        <v>180000</v>
      </c>
    </row>
    <row r="16" spans="1:140" s="55" customFormat="1" x14ac:dyDescent="0.2">
      <c r="A16" s="103" t="s">
        <v>191</v>
      </c>
      <c r="B16" s="82" t="s">
        <v>98</v>
      </c>
      <c r="C16" s="82" t="s">
        <v>74</v>
      </c>
      <c r="D16" s="182" t="s">
        <v>97</v>
      </c>
      <c r="E16" s="317">
        <f t="shared" si="8"/>
        <v>6687732</v>
      </c>
      <c r="F16" s="302">
        <v>6687732</v>
      </c>
      <c r="G16" s="302"/>
      <c r="H16" s="302"/>
      <c r="I16" s="302"/>
      <c r="J16" s="149">
        <f t="shared" ref="J16:J23" si="22">SUM(L16+O16)</f>
        <v>0</v>
      </c>
      <c r="K16" s="302"/>
      <c r="L16" s="302"/>
      <c r="M16" s="302"/>
      <c r="N16" s="302"/>
      <c r="O16" s="320"/>
      <c r="P16" s="317">
        <f t="shared" si="9"/>
        <v>0</v>
      </c>
      <c r="Q16" s="302"/>
      <c r="R16" s="302"/>
      <c r="S16" s="302"/>
      <c r="T16" s="302"/>
      <c r="U16" s="149">
        <f t="shared" si="6"/>
        <v>0</v>
      </c>
      <c r="V16" s="302"/>
      <c r="W16" s="302"/>
      <c r="X16" s="302"/>
      <c r="Y16" s="302"/>
      <c r="Z16" s="320"/>
      <c r="AA16" s="310">
        <f t="shared" si="10"/>
        <v>6687732</v>
      </c>
      <c r="AB16" s="300">
        <f t="shared" si="11"/>
        <v>6687732</v>
      </c>
      <c r="AC16" s="300">
        <f t="shared" si="12"/>
        <v>0</v>
      </c>
      <c r="AD16" s="300">
        <f t="shared" si="13"/>
        <v>0</v>
      </c>
      <c r="AE16" s="300">
        <f t="shared" si="14"/>
        <v>0</v>
      </c>
      <c r="AF16" s="300">
        <f t="shared" si="15"/>
        <v>0</v>
      </c>
      <c r="AG16" s="300">
        <f t="shared" si="16"/>
        <v>0</v>
      </c>
      <c r="AH16" s="300">
        <f t="shared" si="17"/>
        <v>0</v>
      </c>
      <c r="AI16" s="300">
        <f t="shared" si="18"/>
        <v>0</v>
      </c>
      <c r="AJ16" s="300">
        <f t="shared" si="19"/>
        <v>0</v>
      </c>
      <c r="AK16" s="300">
        <f t="shared" si="20"/>
        <v>0</v>
      </c>
      <c r="AL16" s="114">
        <f t="shared" si="21"/>
        <v>6687732</v>
      </c>
    </row>
    <row r="17" spans="1:38" s="61" customFormat="1" ht="13.15" customHeight="1" x14ac:dyDescent="0.2">
      <c r="A17" s="103" t="s">
        <v>192</v>
      </c>
      <c r="B17" s="82" t="s">
        <v>40</v>
      </c>
      <c r="C17" s="82" t="s">
        <v>75</v>
      </c>
      <c r="D17" s="158" t="s">
        <v>178</v>
      </c>
      <c r="E17" s="317">
        <f t="shared" si="8"/>
        <v>2977700</v>
      </c>
      <c r="F17" s="301">
        <v>2977700</v>
      </c>
      <c r="G17" s="301"/>
      <c r="H17" s="301"/>
      <c r="I17" s="301"/>
      <c r="J17" s="149">
        <f t="shared" si="22"/>
        <v>0</v>
      </c>
      <c r="K17" s="301"/>
      <c r="L17" s="301"/>
      <c r="M17" s="301"/>
      <c r="N17" s="301"/>
      <c r="O17" s="319"/>
      <c r="P17" s="317">
        <f t="shared" si="9"/>
        <v>0</v>
      </c>
      <c r="Q17" s="301"/>
      <c r="R17" s="301"/>
      <c r="S17" s="301"/>
      <c r="T17" s="301"/>
      <c r="U17" s="149">
        <f t="shared" si="6"/>
        <v>0</v>
      </c>
      <c r="V17" s="301"/>
      <c r="W17" s="301"/>
      <c r="X17" s="301"/>
      <c r="Y17" s="301"/>
      <c r="Z17" s="319"/>
      <c r="AA17" s="310">
        <f t="shared" si="10"/>
        <v>2977700</v>
      </c>
      <c r="AB17" s="300">
        <f t="shared" si="11"/>
        <v>2977700</v>
      </c>
      <c r="AC17" s="300">
        <f t="shared" si="12"/>
        <v>0</v>
      </c>
      <c r="AD17" s="300">
        <f t="shared" si="13"/>
        <v>0</v>
      </c>
      <c r="AE17" s="300">
        <f t="shared" si="14"/>
        <v>0</v>
      </c>
      <c r="AF17" s="300">
        <f t="shared" si="15"/>
        <v>0</v>
      </c>
      <c r="AG17" s="300">
        <f t="shared" si="16"/>
        <v>0</v>
      </c>
      <c r="AH17" s="300">
        <f t="shared" si="17"/>
        <v>0</v>
      </c>
      <c r="AI17" s="300">
        <f t="shared" si="18"/>
        <v>0</v>
      </c>
      <c r="AJ17" s="300">
        <f t="shared" si="19"/>
        <v>0</v>
      </c>
      <c r="AK17" s="300">
        <f t="shared" si="20"/>
        <v>0</v>
      </c>
      <c r="AL17" s="114">
        <f t="shared" si="21"/>
        <v>2977700</v>
      </c>
    </row>
    <row r="18" spans="1:38" s="55" customFormat="1" x14ac:dyDescent="0.2">
      <c r="A18" s="103" t="s">
        <v>193</v>
      </c>
      <c r="B18" s="82" t="s">
        <v>184</v>
      </c>
      <c r="C18" s="82" t="s">
        <v>294</v>
      </c>
      <c r="D18" s="158" t="s">
        <v>186</v>
      </c>
      <c r="E18" s="317">
        <f t="shared" si="8"/>
        <v>1150000</v>
      </c>
      <c r="F18" s="301">
        <v>1150000</v>
      </c>
      <c r="G18" s="301"/>
      <c r="H18" s="301"/>
      <c r="I18" s="301"/>
      <c r="J18" s="149">
        <f t="shared" si="22"/>
        <v>0</v>
      </c>
      <c r="K18" s="152"/>
      <c r="L18" s="152"/>
      <c r="M18" s="301"/>
      <c r="N18" s="301"/>
      <c r="O18" s="319"/>
      <c r="P18" s="317">
        <f t="shared" si="9"/>
        <v>0</v>
      </c>
      <c r="Q18" s="301"/>
      <c r="R18" s="301"/>
      <c r="S18" s="301"/>
      <c r="T18" s="301"/>
      <c r="U18" s="149">
        <f t="shared" si="6"/>
        <v>0</v>
      </c>
      <c r="V18" s="301"/>
      <c r="W18" s="301"/>
      <c r="X18" s="301"/>
      <c r="Y18" s="301"/>
      <c r="Z18" s="319"/>
      <c r="AA18" s="310">
        <f t="shared" si="10"/>
        <v>1150000</v>
      </c>
      <c r="AB18" s="300">
        <f t="shared" si="11"/>
        <v>1150000</v>
      </c>
      <c r="AC18" s="300">
        <f t="shared" si="12"/>
        <v>0</v>
      </c>
      <c r="AD18" s="300">
        <f t="shared" si="13"/>
        <v>0</v>
      </c>
      <c r="AE18" s="300">
        <f t="shared" si="14"/>
        <v>0</v>
      </c>
      <c r="AF18" s="300">
        <f t="shared" si="15"/>
        <v>0</v>
      </c>
      <c r="AG18" s="300">
        <f t="shared" si="16"/>
        <v>0</v>
      </c>
      <c r="AH18" s="300">
        <f t="shared" si="17"/>
        <v>0</v>
      </c>
      <c r="AI18" s="300">
        <f t="shared" si="18"/>
        <v>0</v>
      </c>
      <c r="AJ18" s="300">
        <f t="shared" si="19"/>
        <v>0</v>
      </c>
      <c r="AK18" s="300">
        <f t="shared" si="20"/>
        <v>0</v>
      </c>
      <c r="AL18" s="114">
        <f t="shared" si="21"/>
        <v>1150000</v>
      </c>
    </row>
    <row r="19" spans="1:38" s="55" customFormat="1" hidden="1" x14ac:dyDescent="0.2">
      <c r="A19" s="81" t="s">
        <v>194</v>
      </c>
      <c r="B19" s="99" t="s">
        <v>100</v>
      </c>
      <c r="C19" s="99" t="s">
        <v>76</v>
      </c>
      <c r="D19" s="182" t="s">
        <v>99</v>
      </c>
      <c r="E19" s="317">
        <f t="shared" si="8"/>
        <v>0</v>
      </c>
      <c r="F19" s="302"/>
      <c r="G19" s="302"/>
      <c r="H19" s="302"/>
      <c r="I19" s="302"/>
      <c r="J19" s="149">
        <f t="shared" si="22"/>
        <v>0</v>
      </c>
      <c r="K19" s="153"/>
      <c r="L19" s="153"/>
      <c r="M19" s="302"/>
      <c r="N19" s="302"/>
      <c r="O19" s="320"/>
      <c r="P19" s="317">
        <f t="shared" si="9"/>
        <v>0</v>
      </c>
      <c r="Q19" s="302"/>
      <c r="R19" s="302"/>
      <c r="S19" s="302"/>
      <c r="T19" s="302"/>
      <c r="U19" s="149">
        <f t="shared" si="6"/>
        <v>0</v>
      </c>
      <c r="V19" s="302"/>
      <c r="W19" s="302"/>
      <c r="X19" s="302"/>
      <c r="Y19" s="302"/>
      <c r="Z19" s="320"/>
      <c r="AA19" s="310">
        <f t="shared" si="10"/>
        <v>0</v>
      </c>
      <c r="AB19" s="300">
        <f t="shared" si="11"/>
        <v>0</v>
      </c>
      <c r="AC19" s="300">
        <f t="shared" si="12"/>
        <v>0</v>
      </c>
      <c r="AD19" s="300">
        <f t="shared" si="13"/>
        <v>0</v>
      </c>
      <c r="AE19" s="300">
        <f t="shared" si="14"/>
        <v>0</v>
      </c>
      <c r="AF19" s="300">
        <f t="shared" si="15"/>
        <v>0</v>
      </c>
      <c r="AG19" s="300">
        <f t="shared" si="16"/>
        <v>0</v>
      </c>
      <c r="AH19" s="300">
        <f t="shared" si="17"/>
        <v>0</v>
      </c>
      <c r="AI19" s="300">
        <f t="shared" si="18"/>
        <v>0</v>
      </c>
      <c r="AJ19" s="300">
        <f t="shared" si="19"/>
        <v>0</v>
      </c>
      <c r="AK19" s="300">
        <f t="shared" si="20"/>
        <v>0</v>
      </c>
      <c r="AL19" s="114">
        <f t="shared" si="21"/>
        <v>0</v>
      </c>
    </row>
    <row r="20" spans="1:38" s="55" customFormat="1" x14ac:dyDescent="0.2">
      <c r="A20" s="81" t="s">
        <v>195</v>
      </c>
      <c r="B20" s="99" t="s">
        <v>196</v>
      </c>
      <c r="C20" s="99" t="s">
        <v>62</v>
      </c>
      <c r="D20" s="182" t="s">
        <v>197</v>
      </c>
      <c r="E20" s="317">
        <f t="shared" si="8"/>
        <v>51775</v>
      </c>
      <c r="F20" s="302">
        <v>51775</v>
      </c>
      <c r="G20" s="302"/>
      <c r="H20" s="302"/>
      <c r="I20" s="302"/>
      <c r="J20" s="149">
        <f t="shared" si="22"/>
        <v>0</v>
      </c>
      <c r="K20" s="153"/>
      <c r="L20" s="153"/>
      <c r="M20" s="302"/>
      <c r="N20" s="302"/>
      <c r="O20" s="320"/>
      <c r="P20" s="317">
        <f t="shared" si="9"/>
        <v>0</v>
      </c>
      <c r="Q20" s="302"/>
      <c r="R20" s="302"/>
      <c r="S20" s="302"/>
      <c r="T20" s="302"/>
      <c r="U20" s="149">
        <f t="shared" si="6"/>
        <v>0</v>
      </c>
      <c r="V20" s="153"/>
      <c r="W20" s="153"/>
      <c r="X20" s="302"/>
      <c r="Y20" s="302"/>
      <c r="Z20" s="320"/>
      <c r="AA20" s="310">
        <f t="shared" si="10"/>
        <v>51775</v>
      </c>
      <c r="AB20" s="300">
        <f t="shared" si="11"/>
        <v>51775</v>
      </c>
      <c r="AC20" s="300">
        <f t="shared" si="12"/>
        <v>0</v>
      </c>
      <c r="AD20" s="300">
        <f t="shared" si="13"/>
        <v>0</v>
      </c>
      <c r="AE20" s="300">
        <f t="shared" si="14"/>
        <v>0</v>
      </c>
      <c r="AF20" s="300">
        <f t="shared" si="15"/>
        <v>0</v>
      </c>
      <c r="AG20" s="300">
        <f t="shared" si="16"/>
        <v>0</v>
      </c>
      <c r="AH20" s="300">
        <f t="shared" si="17"/>
        <v>0</v>
      </c>
      <c r="AI20" s="300">
        <f t="shared" si="18"/>
        <v>0</v>
      </c>
      <c r="AJ20" s="300">
        <f t="shared" si="19"/>
        <v>0</v>
      </c>
      <c r="AK20" s="300">
        <f t="shared" si="20"/>
        <v>0</v>
      </c>
      <c r="AL20" s="114">
        <f t="shared" si="21"/>
        <v>51775</v>
      </c>
    </row>
    <row r="21" spans="1:38" s="55" customFormat="1" x14ac:dyDescent="0.2">
      <c r="A21" s="103" t="s">
        <v>234</v>
      </c>
      <c r="B21" s="82" t="s">
        <v>31</v>
      </c>
      <c r="C21" s="82" t="s">
        <v>131</v>
      </c>
      <c r="D21" s="181" t="s">
        <v>169</v>
      </c>
      <c r="E21" s="317">
        <f t="shared" si="8"/>
        <v>330000</v>
      </c>
      <c r="F21" s="301">
        <v>330000</v>
      </c>
      <c r="G21" s="301"/>
      <c r="H21" s="301">
        <v>47920</v>
      </c>
      <c r="I21" s="301"/>
      <c r="J21" s="149">
        <f t="shared" si="22"/>
        <v>0</v>
      </c>
      <c r="K21" s="152"/>
      <c r="L21" s="152"/>
      <c r="M21" s="301"/>
      <c r="N21" s="301"/>
      <c r="O21" s="319"/>
      <c r="P21" s="317">
        <f t="shared" si="9"/>
        <v>0</v>
      </c>
      <c r="Q21" s="301"/>
      <c r="R21" s="301"/>
      <c r="S21" s="301"/>
      <c r="T21" s="301"/>
      <c r="U21" s="149">
        <f t="shared" si="6"/>
        <v>0</v>
      </c>
      <c r="V21" s="152"/>
      <c r="W21" s="152"/>
      <c r="X21" s="301"/>
      <c r="Y21" s="301"/>
      <c r="Z21" s="319"/>
      <c r="AA21" s="310">
        <f t="shared" si="10"/>
        <v>330000</v>
      </c>
      <c r="AB21" s="300">
        <f t="shared" si="11"/>
        <v>330000</v>
      </c>
      <c r="AC21" s="300">
        <f t="shared" si="12"/>
        <v>0</v>
      </c>
      <c r="AD21" s="300">
        <f t="shared" si="13"/>
        <v>47920</v>
      </c>
      <c r="AE21" s="300">
        <f t="shared" si="14"/>
        <v>0</v>
      </c>
      <c r="AF21" s="300">
        <f t="shared" si="15"/>
        <v>0</v>
      </c>
      <c r="AG21" s="300">
        <f t="shared" si="16"/>
        <v>0</v>
      </c>
      <c r="AH21" s="300">
        <f t="shared" si="17"/>
        <v>0</v>
      </c>
      <c r="AI21" s="300">
        <f t="shared" si="18"/>
        <v>0</v>
      </c>
      <c r="AJ21" s="300">
        <f t="shared" si="19"/>
        <v>0</v>
      </c>
      <c r="AK21" s="300">
        <f t="shared" si="20"/>
        <v>0</v>
      </c>
      <c r="AL21" s="114">
        <f t="shared" si="21"/>
        <v>330000</v>
      </c>
    </row>
    <row r="22" spans="1:38" s="62" customFormat="1" x14ac:dyDescent="0.2">
      <c r="A22" s="103" t="s">
        <v>200</v>
      </c>
      <c r="B22" s="82" t="s">
        <v>201</v>
      </c>
      <c r="C22" s="82" t="s">
        <v>173</v>
      </c>
      <c r="D22" s="183" t="s">
        <v>202</v>
      </c>
      <c r="E22" s="317">
        <f t="shared" si="8"/>
        <v>400000</v>
      </c>
      <c r="F22" s="301">
        <v>400000</v>
      </c>
      <c r="G22" s="301"/>
      <c r="H22" s="301"/>
      <c r="I22" s="301"/>
      <c r="J22" s="149">
        <f t="shared" si="22"/>
        <v>0</v>
      </c>
      <c r="K22" s="301"/>
      <c r="L22" s="301"/>
      <c r="M22" s="301"/>
      <c r="N22" s="301"/>
      <c r="O22" s="319"/>
      <c r="P22" s="317">
        <f t="shared" si="9"/>
        <v>0</v>
      </c>
      <c r="Q22" s="301"/>
      <c r="R22" s="301"/>
      <c r="S22" s="301"/>
      <c r="T22" s="301"/>
      <c r="U22" s="149">
        <f t="shared" si="6"/>
        <v>0</v>
      </c>
      <c r="V22" s="301"/>
      <c r="W22" s="301"/>
      <c r="X22" s="301"/>
      <c r="Y22" s="301"/>
      <c r="Z22" s="319"/>
      <c r="AA22" s="310">
        <f t="shared" si="10"/>
        <v>400000</v>
      </c>
      <c r="AB22" s="300">
        <f t="shared" si="11"/>
        <v>400000</v>
      </c>
      <c r="AC22" s="300">
        <f t="shared" si="12"/>
        <v>0</v>
      </c>
      <c r="AD22" s="300">
        <f t="shared" si="13"/>
        <v>0</v>
      </c>
      <c r="AE22" s="300">
        <f t="shared" si="14"/>
        <v>0</v>
      </c>
      <c r="AF22" s="300">
        <f t="shared" si="15"/>
        <v>0</v>
      </c>
      <c r="AG22" s="300">
        <f t="shared" si="16"/>
        <v>0</v>
      </c>
      <c r="AH22" s="300">
        <f t="shared" si="17"/>
        <v>0</v>
      </c>
      <c r="AI22" s="300">
        <f t="shared" si="18"/>
        <v>0</v>
      </c>
      <c r="AJ22" s="300">
        <f t="shared" si="19"/>
        <v>0</v>
      </c>
      <c r="AK22" s="300">
        <f t="shared" si="20"/>
        <v>0</v>
      </c>
      <c r="AL22" s="114">
        <f t="shared" si="21"/>
        <v>400000</v>
      </c>
    </row>
    <row r="23" spans="1:38" s="62" customFormat="1" x14ac:dyDescent="0.2">
      <c r="A23" s="330" t="s">
        <v>397</v>
      </c>
      <c r="B23" s="334" t="s">
        <v>398</v>
      </c>
      <c r="C23" s="334" t="s">
        <v>173</v>
      </c>
      <c r="D23" s="335" t="s">
        <v>399</v>
      </c>
      <c r="E23" s="317">
        <f t="shared" si="8"/>
        <v>80000</v>
      </c>
      <c r="F23" s="332">
        <v>80000</v>
      </c>
      <c r="G23" s="332"/>
      <c r="H23" s="332"/>
      <c r="I23" s="332"/>
      <c r="J23" s="149">
        <f t="shared" si="22"/>
        <v>0</v>
      </c>
      <c r="K23" s="332"/>
      <c r="L23" s="332"/>
      <c r="M23" s="332"/>
      <c r="N23" s="332"/>
      <c r="O23" s="333"/>
      <c r="P23" s="317">
        <f t="shared" si="9"/>
        <v>0</v>
      </c>
      <c r="Q23" s="332"/>
      <c r="R23" s="332"/>
      <c r="S23" s="332"/>
      <c r="T23" s="332"/>
      <c r="U23" s="149">
        <f t="shared" si="6"/>
        <v>0</v>
      </c>
      <c r="V23" s="332"/>
      <c r="W23" s="332"/>
      <c r="X23" s="332"/>
      <c r="Y23" s="332"/>
      <c r="Z23" s="333"/>
      <c r="AA23" s="310">
        <f t="shared" ref="AA23" si="23">SUM(E23+P23)</f>
        <v>80000</v>
      </c>
      <c r="AB23" s="300">
        <f t="shared" ref="AB23" si="24">SUM(F23+Q23)</f>
        <v>80000</v>
      </c>
      <c r="AC23" s="300">
        <f t="shared" ref="AC23" si="25">SUM(G23+R23)</f>
        <v>0</v>
      </c>
      <c r="AD23" s="300">
        <f t="shared" ref="AD23" si="26">SUM(H23+S23)</f>
        <v>0</v>
      </c>
      <c r="AE23" s="300">
        <f t="shared" ref="AE23" si="27">SUM(I23+T23)</f>
        <v>0</v>
      </c>
      <c r="AF23" s="300">
        <f t="shared" ref="AF23" si="28">SUM(J23+U23)</f>
        <v>0</v>
      </c>
      <c r="AG23" s="300">
        <f t="shared" ref="AG23" si="29">SUM(K23+V23)</f>
        <v>0</v>
      </c>
      <c r="AH23" s="300">
        <f t="shared" ref="AH23" si="30">SUM(L23+W23)</f>
        <v>0</v>
      </c>
      <c r="AI23" s="300">
        <f t="shared" ref="AI23" si="31">SUM(M23+X23)</f>
        <v>0</v>
      </c>
      <c r="AJ23" s="300">
        <f t="shared" ref="AJ23" si="32">SUM(N23+Y23)</f>
        <v>0</v>
      </c>
      <c r="AK23" s="300">
        <f t="shared" ref="AK23" si="33">SUM(O23+Z23)</f>
        <v>0</v>
      </c>
      <c r="AL23" s="114">
        <f t="shared" ref="AL23" si="34">SUM(AA23+AF23)</f>
        <v>80000</v>
      </c>
    </row>
    <row r="24" spans="1:38" s="55" customFormat="1" ht="13.5" thickBot="1" x14ac:dyDescent="0.25">
      <c r="A24" s="105" t="s">
        <v>199</v>
      </c>
      <c r="B24" s="106" t="s">
        <v>171</v>
      </c>
      <c r="C24" s="106" t="s">
        <v>173</v>
      </c>
      <c r="D24" s="189" t="s">
        <v>172</v>
      </c>
      <c r="E24" s="317">
        <f t="shared" si="8"/>
        <v>532900</v>
      </c>
      <c r="F24" s="303">
        <v>532900</v>
      </c>
      <c r="G24" s="303"/>
      <c r="H24" s="303">
        <v>30900</v>
      </c>
      <c r="I24" s="303"/>
      <c r="J24" s="166">
        <f>SUM(L24+O24)</f>
        <v>0</v>
      </c>
      <c r="K24" s="321"/>
      <c r="L24" s="303"/>
      <c r="M24" s="303"/>
      <c r="N24" s="303"/>
      <c r="O24" s="321"/>
      <c r="P24" s="317">
        <f t="shared" si="9"/>
        <v>0</v>
      </c>
      <c r="Q24" s="303"/>
      <c r="R24" s="303"/>
      <c r="S24" s="303"/>
      <c r="T24" s="303"/>
      <c r="U24" s="166">
        <f>SUM(W24+Z24)</f>
        <v>0</v>
      </c>
      <c r="V24" s="321"/>
      <c r="W24" s="303"/>
      <c r="X24" s="303"/>
      <c r="Y24" s="303"/>
      <c r="Z24" s="321"/>
      <c r="AA24" s="310">
        <f t="shared" si="10"/>
        <v>532900</v>
      </c>
      <c r="AB24" s="300">
        <f t="shared" si="11"/>
        <v>532900</v>
      </c>
      <c r="AC24" s="300">
        <f t="shared" si="12"/>
        <v>0</v>
      </c>
      <c r="AD24" s="300">
        <f t="shared" si="13"/>
        <v>30900</v>
      </c>
      <c r="AE24" s="300">
        <f t="shared" si="14"/>
        <v>0</v>
      </c>
      <c r="AF24" s="300">
        <f t="shared" si="15"/>
        <v>0</v>
      </c>
      <c r="AG24" s="300">
        <f t="shared" si="16"/>
        <v>0</v>
      </c>
      <c r="AH24" s="300">
        <f t="shared" si="17"/>
        <v>0</v>
      </c>
      <c r="AI24" s="300">
        <f t="shared" si="18"/>
        <v>0</v>
      </c>
      <c r="AJ24" s="300">
        <f t="shared" si="19"/>
        <v>0</v>
      </c>
      <c r="AK24" s="300">
        <f t="shared" si="20"/>
        <v>0</v>
      </c>
      <c r="AL24" s="114">
        <f t="shared" si="21"/>
        <v>532900</v>
      </c>
    </row>
    <row r="25" spans="1:38" s="69" customFormat="1" x14ac:dyDescent="0.2">
      <c r="A25" s="38" t="s">
        <v>132</v>
      </c>
      <c r="B25" s="39"/>
      <c r="C25" s="39"/>
      <c r="D25" s="190" t="s">
        <v>102</v>
      </c>
      <c r="E25" s="322">
        <f t="shared" ref="E25:O25" si="35">SUM(E26)</f>
        <v>156568580</v>
      </c>
      <c r="F25" s="65">
        <f t="shared" si="35"/>
        <v>156568580</v>
      </c>
      <c r="G25" s="65">
        <f t="shared" si="35"/>
        <v>107741176</v>
      </c>
      <c r="H25" s="65">
        <f t="shared" si="35"/>
        <v>14949800</v>
      </c>
      <c r="I25" s="65">
        <f t="shared" si="35"/>
        <v>0</v>
      </c>
      <c r="J25" s="65">
        <f t="shared" si="35"/>
        <v>5009745</v>
      </c>
      <c r="K25" s="65">
        <f t="shared" si="35"/>
        <v>0</v>
      </c>
      <c r="L25" s="65">
        <f t="shared" si="35"/>
        <v>5009745</v>
      </c>
      <c r="M25" s="65">
        <f t="shared" si="35"/>
        <v>110500</v>
      </c>
      <c r="N25" s="65">
        <f t="shared" si="35"/>
        <v>5150</v>
      </c>
      <c r="O25" s="154">
        <f t="shared" si="35"/>
        <v>0</v>
      </c>
      <c r="P25" s="322">
        <f t="shared" ref="P25:T25" si="36">SUM(P26)</f>
        <v>0</v>
      </c>
      <c r="Q25" s="65">
        <f t="shared" si="36"/>
        <v>0</v>
      </c>
      <c r="R25" s="65">
        <f t="shared" si="36"/>
        <v>0</v>
      </c>
      <c r="S25" s="65">
        <f t="shared" si="36"/>
        <v>0</v>
      </c>
      <c r="T25" s="65">
        <f t="shared" si="36"/>
        <v>0</v>
      </c>
      <c r="U25" s="65">
        <f t="shared" ref="U25" si="37">SUM(U26)</f>
        <v>0</v>
      </c>
      <c r="V25" s="65">
        <f t="shared" ref="V25" si="38">SUM(V26)</f>
        <v>0</v>
      </c>
      <c r="W25" s="65">
        <f t="shared" ref="W25" si="39">SUM(W26)</f>
        <v>0</v>
      </c>
      <c r="X25" s="65">
        <f t="shared" ref="X25" si="40">SUM(X26)</f>
        <v>0</v>
      </c>
      <c r="Y25" s="65">
        <f t="shared" ref="Y25" si="41">SUM(Y26)</f>
        <v>0</v>
      </c>
      <c r="Z25" s="154">
        <f t="shared" ref="Z25" si="42">SUM(Z26)</f>
        <v>0</v>
      </c>
      <c r="AA25" s="311">
        <f t="shared" ref="AA25" si="43">SUM(AA26)</f>
        <v>156568580</v>
      </c>
      <c r="AB25" s="65">
        <f t="shared" ref="AB25" si="44">SUM(AB26)</f>
        <v>156568580</v>
      </c>
      <c r="AC25" s="65">
        <f t="shared" ref="AC25" si="45">SUM(AC26)</f>
        <v>107741176</v>
      </c>
      <c r="AD25" s="65">
        <f t="shared" ref="AD25" si="46">SUM(AD26)</f>
        <v>14949800</v>
      </c>
      <c r="AE25" s="65">
        <f t="shared" ref="AE25" si="47">SUM(AE26)</f>
        <v>0</v>
      </c>
      <c r="AF25" s="65">
        <f t="shared" ref="AF25" si="48">SUM(AF26)</f>
        <v>5009745</v>
      </c>
      <c r="AG25" s="65">
        <f t="shared" ref="AG25" si="49">SUM(AG26)</f>
        <v>0</v>
      </c>
      <c r="AH25" s="65">
        <f t="shared" ref="AH25" si="50">SUM(AH26)</f>
        <v>5009745</v>
      </c>
      <c r="AI25" s="65">
        <f t="shared" ref="AI25" si="51">SUM(AI26)</f>
        <v>110500</v>
      </c>
      <c r="AJ25" s="65">
        <f t="shared" ref="AJ25" si="52">SUM(AJ26)</f>
        <v>5150</v>
      </c>
      <c r="AK25" s="65">
        <f t="shared" ref="AK25" si="53">SUM(AK26)</f>
        <v>0</v>
      </c>
      <c r="AL25" s="154">
        <f t="shared" ref="AL25" si="54">SUM(AL26)</f>
        <v>161578325</v>
      </c>
    </row>
    <row r="26" spans="1:38" s="69" customFormat="1" x14ac:dyDescent="0.2">
      <c r="A26" s="35" t="s">
        <v>133</v>
      </c>
      <c r="B26" s="36"/>
      <c r="C26" s="36"/>
      <c r="D26" s="184" t="s">
        <v>102</v>
      </c>
      <c r="E26" s="323">
        <f t="shared" ref="E26:AL26" si="55">SUM(E27:E44)</f>
        <v>156568580</v>
      </c>
      <c r="F26" s="64">
        <f t="shared" si="55"/>
        <v>156568580</v>
      </c>
      <c r="G26" s="64">
        <f t="shared" si="55"/>
        <v>107741176</v>
      </c>
      <c r="H26" s="64">
        <f t="shared" si="55"/>
        <v>14949800</v>
      </c>
      <c r="I26" s="64">
        <f t="shared" si="55"/>
        <v>0</v>
      </c>
      <c r="J26" s="64">
        <f t="shared" si="55"/>
        <v>5009745</v>
      </c>
      <c r="K26" s="64">
        <f t="shared" si="55"/>
        <v>0</v>
      </c>
      <c r="L26" s="64">
        <f t="shared" si="55"/>
        <v>5009745</v>
      </c>
      <c r="M26" s="64">
        <f t="shared" si="55"/>
        <v>110500</v>
      </c>
      <c r="N26" s="64">
        <f t="shared" si="55"/>
        <v>5150</v>
      </c>
      <c r="O26" s="155">
        <f t="shared" si="55"/>
        <v>0</v>
      </c>
      <c r="P26" s="323">
        <f t="shared" si="55"/>
        <v>0</v>
      </c>
      <c r="Q26" s="64">
        <f t="shared" si="55"/>
        <v>0</v>
      </c>
      <c r="R26" s="64">
        <f t="shared" si="55"/>
        <v>0</v>
      </c>
      <c r="S26" s="64">
        <f t="shared" si="55"/>
        <v>0</v>
      </c>
      <c r="T26" s="64">
        <f t="shared" si="55"/>
        <v>0</v>
      </c>
      <c r="U26" s="64">
        <f t="shared" si="55"/>
        <v>0</v>
      </c>
      <c r="V26" s="64">
        <f t="shared" si="55"/>
        <v>0</v>
      </c>
      <c r="W26" s="64">
        <f t="shared" si="55"/>
        <v>0</v>
      </c>
      <c r="X26" s="64">
        <f t="shared" si="55"/>
        <v>0</v>
      </c>
      <c r="Y26" s="64">
        <f t="shared" si="55"/>
        <v>0</v>
      </c>
      <c r="Z26" s="155">
        <f t="shared" si="55"/>
        <v>0</v>
      </c>
      <c r="AA26" s="312">
        <f t="shared" si="55"/>
        <v>156568580</v>
      </c>
      <c r="AB26" s="64">
        <f t="shared" si="55"/>
        <v>156568580</v>
      </c>
      <c r="AC26" s="64">
        <f t="shared" si="55"/>
        <v>107741176</v>
      </c>
      <c r="AD26" s="64">
        <f t="shared" si="55"/>
        <v>14949800</v>
      </c>
      <c r="AE26" s="64">
        <f t="shared" si="55"/>
        <v>0</v>
      </c>
      <c r="AF26" s="64">
        <f t="shared" si="55"/>
        <v>5009745</v>
      </c>
      <c r="AG26" s="64">
        <f t="shared" si="55"/>
        <v>0</v>
      </c>
      <c r="AH26" s="64">
        <f t="shared" si="55"/>
        <v>5009745</v>
      </c>
      <c r="AI26" s="64">
        <f t="shared" si="55"/>
        <v>110500</v>
      </c>
      <c r="AJ26" s="64">
        <f t="shared" si="55"/>
        <v>5150</v>
      </c>
      <c r="AK26" s="64">
        <f t="shared" si="55"/>
        <v>0</v>
      </c>
      <c r="AL26" s="155">
        <f t="shared" si="55"/>
        <v>161578325</v>
      </c>
    </row>
    <row r="27" spans="1:38" s="55" customFormat="1" ht="15.6" customHeight="1" x14ac:dyDescent="0.2">
      <c r="A27" s="83" t="s">
        <v>16</v>
      </c>
      <c r="B27" s="84" t="s">
        <v>142</v>
      </c>
      <c r="C27" s="84" t="s">
        <v>60</v>
      </c>
      <c r="D27" s="180" t="s">
        <v>272</v>
      </c>
      <c r="E27" s="317">
        <f>SUM(F27)</f>
        <v>1288053</v>
      </c>
      <c r="F27" s="300">
        <v>1288053</v>
      </c>
      <c r="G27" s="300">
        <v>964945</v>
      </c>
      <c r="H27" s="300">
        <v>71500</v>
      </c>
      <c r="I27" s="300"/>
      <c r="J27" s="149">
        <f t="shared" ref="J27:J44" si="56">SUM(L27+O27)</f>
        <v>0</v>
      </c>
      <c r="K27" s="300"/>
      <c r="L27" s="300"/>
      <c r="M27" s="300"/>
      <c r="N27" s="300"/>
      <c r="O27" s="318"/>
      <c r="P27" s="317">
        <f>SUM(Q27)</f>
        <v>0</v>
      </c>
      <c r="Q27" s="300"/>
      <c r="R27" s="300"/>
      <c r="S27" s="300"/>
      <c r="T27" s="300"/>
      <c r="U27" s="149">
        <f t="shared" ref="U27:U44" si="57">SUM(W27+Z27)</f>
        <v>0</v>
      </c>
      <c r="V27" s="300"/>
      <c r="W27" s="300"/>
      <c r="X27" s="300"/>
      <c r="Y27" s="300"/>
      <c r="Z27" s="318"/>
      <c r="AA27" s="310">
        <f t="shared" ref="AA27:AA44" si="58">SUM(E27+P27)</f>
        <v>1288053</v>
      </c>
      <c r="AB27" s="300">
        <f t="shared" ref="AB27:AB44" si="59">SUM(F27+Q27)</f>
        <v>1288053</v>
      </c>
      <c r="AC27" s="300">
        <f t="shared" ref="AC27:AC44" si="60">SUM(G27+R27)</f>
        <v>964945</v>
      </c>
      <c r="AD27" s="300">
        <f t="shared" ref="AD27:AD44" si="61">SUM(H27+S27)</f>
        <v>71500</v>
      </c>
      <c r="AE27" s="300">
        <f t="shared" ref="AE27:AE44" si="62">SUM(I27+T27)</f>
        <v>0</v>
      </c>
      <c r="AF27" s="300">
        <f t="shared" ref="AF27:AF44" si="63">SUM(J27+U27)</f>
        <v>0</v>
      </c>
      <c r="AG27" s="300">
        <f t="shared" ref="AG27:AG44" si="64">SUM(K27+V27)</f>
        <v>0</v>
      </c>
      <c r="AH27" s="300">
        <f t="shared" ref="AH27:AH44" si="65">SUM(L27+W27)</f>
        <v>0</v>
      </c>
      <c r="AI27" s="300">
        <f t="shared" ref="AI27:AI44" si="66">SUM(M27+X27)</f>
        <v>0</v>
      </c>
      <c r="AJ27" s="300">
        <f t="shared" ref="AJ27:AJ44" si="67">SUM(N27+Y27)</f>
        <v>0</v>
      </c>
      <c r="AK27" s="300">
        <f t="shared" ref="AK27:AK44" si="68">SUM(O27+Z27)</f>
        <v>0</v>
      </c>
      <c r="AL27" s="114">
        <f t="shared" ref="AL27:AL44" si="69">SUM(AA27+AF27)</f>
        <v>1288053</v>
      </c>
    </row>
    <row r="28" spans="1:38" s="55" customFormat="1" x14ac:dyDescent="0.2">
      <c r="A28" s="97" t="s">
        <v>143</v>
      </c>
      <c r="B28" s="98" t="s">
        <v>86</v>
      </c>
      <c r="C28" s="98" t="s">
        <v>79</v>
      </c>
      <c r="D28" s="182" t="s">
        <v>144</v>
      </c>
      <c r="E28" s="317">
        <f t="shared" ref="E28:E44" si="70">SUM(F28)</f>
        <v>43409955</v>
      </c>
      <c r="F28" s="302">
        <v>43409955</v>
      </c>
      <c r="G28" s="302">
        <v>29871060</v>
      </c>
      <c r="H28" s="302">
        <v>4316900</v>
      </c>
      <c r="I28" s="302"/>
      <c r="J28" s="149">
        <f t="shared" si="56"/>
        <v>935465</v>
      </c>
      <c r="K28" s="153"/>
      <c r="L28" s="153">
        <v>935465</v>
      </c>
      <c r="M28" s="302">
        <v>78500</v>
      </c>
      <c r="N28" s="302">
        <v>5150</v>
      </c>
      <c r="O28" s="320"/>
      <c r="P28" s="317">
        <f t="shared" ref="P28:P44" si="71">SUM(Q28)</f>
        <v>0</v>
      </c>
      <c r="Q28" s="302"/>
      <c r="R28" s="302"/>
      <c r="S28" s="302"/>
      <c r="T28" s="302"/>
      <c r="U28" s="149">
        <f t="shared" si="57"/>
        <v>0</v>
      </c>
      <c r="V28" s="302"/>
      <c r="W28" s="302"/>
      <c r="X28" s="302"/>
      <c r="Y28" s="302"/>
      <c r="Z28" s="320"/>
      <c r="AA28" s="310">
        <f t="shared" si="58"/>
        <v>43409955</v>
      </c>
      <c r="AB28" s="300">
        <f t="shared" si="59"/>
        <v>43409955</v>
      </c>
      <c r="AC28" s="300">
        <f t="shared" si="60"/>
        <v>29871060</v>
      </c>
      <c r="AD28" s="300">
        <f t="shared" si="61"/>
        <v>4316900</v>
      </c>
      <c r="AE28" s="300">
        <f t="shared" si="62"/>
        <v>0</v>
      </c>
      <c r="AF28" s="300">
        <f t="shared" si="63"/>
        <v>935465</v>
      </c>
      <c r="AG28" s="300">
        <f t="shared" si="64"/>
        <v>0</v>
      </c>
      <c r="AH28" s="300">
        <f t="shared" si="65"/>
        <v>935465</v>
      </c>
      <c r="AI28" s="300">
        <f t="shared" si="66"/>
        <v>78500</v>
      </c>
      <c r="AJ28" s="300">
        <f t="shared" si="67"/>
        <v>5150</v>
      </c>
      <c r="AK28" s="300">
        <f t="shared" si="68"/>
        <v>0</v>
      </c>
      <c r="AL28" s="114">
        <f t="shared" si="69"/>
        <v>44345420</v>
      </c>
    </row>
    <row r="29" spans="1:38" s="55" customFormat="1" ht="25.5" x14ac:dyDescent="0.2">
      <c r="A29" s="97" t="s">
        <v>273</v>
      </c>
      <c r="B29" s="98" t="s">
        <v>274</v>
      </c>
      <c r="C29" s="98" t="s">
        <v>80</v>
      </c>
      <c r="D29" s="182" t="s">
        <v>394</v>
      </c>
      <c r="E29" s="317">
        <f t="shared" si="70"/>
        <v>25013508</v>
      </c>
      <c r="F29" s="302">
        <v>25013508</v>
      </c>
      <c r="G29" s="302">
        <v>8088486</v>
      </c>
      <c r="H29" s="302">
        <v>9143100</v>
      </c>
      <c r="I29" s="302"/>
      <c r="J29" s="149">
        <f t="shared" si="56"/>
        <v>4074280</v>
      </c>
      <c r="K29" s="153"/>
      <c r="L29" s="153">
        <v>4074280</v>
      </c>
      <c r="M29" s="302">
        <v>32000</v>
      </c>
      <c r="N29" s="302"/>
      <c r="O29" s="320"/>
      <c r="P29" s="317">
        <f t="shared" si="71"/>
        <v>0</v>
      </c>
      <c r="Q29" s="302"/>
      <c r="R29" s="302"/>
      <c r="S29" s="302"/>
      <c r="T29" s="302"/>
      <c r="U29" s="149">
        <f t="shared" si="57"/>
        <v>0</v>
      </c>
      <c r="V29" s="153"/>
      <c r="W29" s="153"/>
      <c r="X29" s="302"/>
      <c r="Y29" s="302"/>
      <c r="Z29" s="320"/>
      <c r="AA29" s="310">
        <f t="shared" si="58"/>
        <v>25013508</v>
      </c>
      <c r="AB29" s="300">
        <f t="shared" si="59"/>
        <v>25013508</v>
      </c>
      <c r="AC29" s="300">
        <f t="shared" si="60"/>
        <v>8088486</v>
      </c>
      <c r="AD29" s="300">
        <f t="shared" si="61"/>
        <v>9143100</v>
      </c>
      <c r="AE29" s="300">
        <f t="shared" si="62"/>
        <v>0</v>
      </c>
      <c r="AF29" s="300">
        <f t="shared" si="63"/>
        <v>4074280</v>
      </c>
      <c r="AG29" s="300">
        <f t="shared" si="64"/>
        <v>0</v>
      </c>
      <c r="AH29" s="300">
        <f t="shared" si="65"/>
        <v>4074280</v>
      </c>
      <c r="AI29" s="300">
        <f t="shared" si="66"/>
        <v>32000</v>
      </c>
      <c r="AJ29" s="300">
        <f t="shared" si="67"/>
        <v>0</v>
      </c>
      <c r="AK29" s="300">
        <f t="shared" si="68"/>
        <v>0</v>
      </c>
      <c r="AL29" s="114">
        <f t="shared" si="69"/>
        <v>29087788</v>
      </c>
    </row>
    <row r="30" spans="1:38" s="55" customFormat="1" x14ac:dyDescent="0.2">
      <c r="A30" s="97" t="s">
        <v>275</v>
      </c>
      <c r="B30" s="98" t="s">
        <v>276</v>
      </c>
      <c r="C30" s="98" t="s">
        <v>80</v>
      </c>
      <c r="D30" s="182" t="s">
        <v>395</v>
      </c>
      <c r="E30" s="317">
        <f t="shared" si="70"/>
        <v>64738600</v>
      </c>
      <c r="F30" s="302">
        <v>64738600</v>
      </c>
      <c r="G30" s="302">
        <v>53064400</v>
      </c>
      <c r="H30" s="302"/>
      <c r="I30" s="302"/>
      <c r="J30" s="149">
        <f t="shared" si="56"/>
        <v>0</v>
      </c>
      <c r="K30" s="153"/>
      <c r="L30" s="153"/>
      <c r="M30" s="302"/>
      <c r="N30" s="302"/>
      <c r="O30" s="320"/>
      <c r="P30" s="317">
        <f t="shared" si="71"/>
        <v>0</v>
      </c>
      <c r="Q30" s="302"/>
      <c r="R30" s="302"/>
      <c r="S30" s="302"/>
      <c r="T30" s="302"/>
      <c r="U30" s="149">
        <f t="shared" si="57"/>
        <v>0</v>
      </c>
      <c r="V30" s="153"/>
      <c r="W30" s="153"/>
      <c r="X30" s="302"/>
      <c r="Y30" s="302"/>
      <c r="Z30" s="320"/>
      <c r="AA30" s="310">
        <f t="shared" si="58"/>
        <v>64738600</v>
      </c>
      <c r="AB30" s="300">
        <f t="shared" si="59"/>
        <v>64738600</v>
      </c>
      <c r="AC30" s="300">
        <f t="shared" si="60"/>
        <v>53064400</v>
      </c>
      <c r="AD30" s="300">
        <f t="shared" si="61"/>
        <v>0</v>
      </c>
      <c r="AE30" s="300">
        <f t="shared" si="62"/>
        <v>0</v>
      </c>
      <c r="AF30" s="300">
        <f t="shared" si="63"/>
        <v>0</v>
      </c>
      <c r="AG30" s="300">
        <f t="shared" si="64"/>
        <v>0</v>
      </c>
      <c r="AH30" s="300">
        <f t="shared" si="65"/>
        <v>0</v>
      </c>
      <c r="AI30" s="300">
        <f t="shared" si="66"/>
        <v>0</v>
      </c>
      <c r="AJ30" s="300">
        <f t="shared" si="67"/>
        <v>0</v>
      </c>
      <c r="AK30" s="300">
        <f t="shared" si="68"/>
        <v>0</v>
      </c>
      <c r="AL30" s="114">
        <f t="shared" si="69"/>
        <v>64738600</v>
      </c>
    </row>
    <row r="31" spans="1:38" s="55" customFormat="1" x14ac:dyDescent="0.2">
      <c r="A31" s="97" t="s">
        <v>277</v>
      </c>
      <c r="B31" s="98" t="s">
        <v>84</v>
      </c>
      <c r="C31" s="98" t="s">
        <v>81</v>
      </c>
      <c r="D31" s="182" t="s">
        <v>231</v>
      </c>
      <c r="E31" s="317">
        <f t="shared" si="70"/>
        <v>10663881</v>
      </c>
      <c r="F31" s="302">
        <v>10663881</v>
      </c>
      <c r="G31" s="302">
        <v>7710290</v>
      </c>
      <c r="H31" s="302">
        <v>925600</v>
      </c>
      <c r="I31" s="302"/>
      <c r="J31" s="149">
        <f t="shared" si="56"/>
        <v>0</v>
      </c>
      <c r="K31" s="302"/>
      <c r="L31" s="302"/>
      <c r="M31" s="302"/>
      <c r="N31" s="302"/>
      <c r="O31" s="320"/>
      <c r="P31" s="317">
        <f t="shared" si="71"/>
        <v>0</v>
      </c>
      <c r="Q31" s="302"/>
      <c r="R31" s="302"/>
      <c r="S31" s="302"/>
      <c r="T31" s="302"/>
      <c r="U31" s="149">
        <f t="shared" si="57"/>
        <v>0</v>
      </c>
      <c r="V31" s="302"/>
      <c r="W31" s="302"/>
      <c r="X31" s="302"/>
      <c r="Y31" s="302"/>
      <c r="Z31" s="320"/>
      <c r="AA31" s="310">
        <f t="shared" si="58"/>
        <v>10663881</v>
      </c>
      <c r="AB31" s="300">
        <f t="shared" si="59"/>
        <v>10663881</v>
      </c>
      <c r="AC31" s="300">
        <f t="shared" si="60"/>
        <v>7710290</v>
      </c>
      <c r="AD31" s="300">
        <f t="shared" si="61"/>
        <v>925600</v>
      </c>
      <c r="AE31" s="300">
        <f t="shared" si="62"/>
        <v>0</v>
      </c>
      <c r="AF31" s="300">
        <f t="shared" si="63"/>
        <v>0</v>
      </c>
      <c r="AG31" s="300">
        <f t="shared" si="64"/>
        <v>0</v>
      </c>
      <c r="AH31" s="300">
        <f t="shared" si="65"/>
        <v>0</v>
      </c>
      <c r="AI31" s="300">
        <f t="shared" si="66"/>
        <v>0</v>
      </c>
      <c r="AJ31" s="300">
        <f t="shared" si="67"/>
        <v>0</v>
      </c>
      <c r="AK31" s="300">
        <f t="shared" si="68"/>
        <v>0</v>
      </c>
      <c r="AL31" s="114">
        <f t="shared" si="69"/>
        <v>10663881</v>
      </c>
    </row>
    <row r="32" spans="1:38" s="55" customFormat="1" x14ac:dyDescent="0.2">
      <c r="A32" s="97" t="s">
        <v>286</v>
      </c>
      <c r="B32" s="98" t="s">
        <v>287</v>
      </c>
      <c r="C32" s="98" t="s">
        <v>73</v>
      </c>
      <c r="D32" s="157" t="s">
        <v>288</v>
      </c>
      <c r="E32" s="317">
        <f t="shared" si="70"/>
        <v>1487248</v>
      </c>
      <c r="F32" s="304">
        <v>1487248</v>
      </c>
      <c r="G32" s="304">
        <v>1115475</v>
      </c>
      <c r="H32" s="304">
        <v>91200</v>
      </c>
      <c r="I32" s="304"/>
      <c r="J32" s="149">
        <f t="shared" si="56"/>
        <v>0</v>
      </c>
      <c r="K32" s="304"/>
      <c r="L32" s="304"/>
      <c r="M32" s="304"/>
      <c r="N32" s="304"/>
      <c r="O32" s="324"/>
      <c r="P32" s="317">
        <f t="shared" si="71"/>
        <v>0</v>
      </c>
      <c r="Q32" s="304"/>
      <c r="R32" s="304"/>
      <c r="S32" s="304"/>
      <c r="T32" s="304"/>
      <c r="U32" s="149">
        <f t="shared" si="57"/>
        <v>0</v>
      </c>
      <c r="V32" s="304"/>
      <c r="W32" s="304"/>
      <c r="X32" s="304"/>
      <c r="Y32" s="304"/>
      <c r="Z32" s="324"/>
      <c r="AA32" s="310">
        <f t="shared" si="58"/>
        <v>1487248</v>
      </c>
      <c r="AB32" s="300">
        <f t="shared" si="59"/>
        <v>1487248</v>
      </c>
      <c r="AC32" s="300">
        <f t="shared" si="60"/>
        <v>1115475</v>
      </c>
      <c r="AD32" s="300">
        <f t="shared" si="61"/>
        <v>91200</v>
      </c>
      <c r="AE32" s="300">
        <f t="shared" si="62"/>
        <v>0</v>
      </c>
      <c r="AF32" s="300">
        <f t="shared" si="63"/>
        <v>0</v>
      </c>
      <c r="AG32" s="300">
        <f t="shared" si="64"/>
        <v>0</v>
      </c>
      <c r="AH32" s="300">
        <f t="shared" si="65"/>
        <v>0</v>
      </c>
      <c r="AI32" s="300">
        <f t="shared" si="66"/>
        <v>0</v>
      </c>
      <c r="AJ32" s="300">
        <f t="shared" si="67"/>
        <v>0</v>
      </c>
      <c r="AK32" s="300">
        <f t="shared" si="68"/>
        <v>0</v>
      </c>
      <c r="AL32" s="114">
        <f t="shared" si="69"/>
        <v>1487248</v>
      </c>
    </row>
    <row r="33" spans="1:38" s="55" customFormat="1" x14ac:dyDescent="0.2">
      <c r="A33" s="97" t="s">
        <v>298</v>
      </c>
      <c r="B33" s="98" t="s">
        <v>299</v>
      </c>
      <c r="C33" s="98" t="s">
        <v>73</v>
      </c>
      <c r="D33" s="157" t="s">
        <v>300</v>
      </c>
      <c r="E33" s="317">
        <f t="shared" si="70"/>
        <v>3326440</v>
      </c>
      <c r="F33" s="304">
        <v>3326440</v>
      </c>
      <c r="G33" s="304">
        <v>2144400</v>
      </c>
      <c r="H33" s="304">
        <v>218700</v>
      </c>
      <c r="I33" s="304"/>
      <c r="J33" s="149">
        <f t="shared" si="56"/>
        <v>0</v>
      </c>
      <c r="K33" s="304"/>
      <c r="L33" s="304"/>
      <c r="M33" s="304"/>
      <c r="N33" s="304"/>
      <c r="O33" s="324"/>
      <c r="P33" s="317">
        <f t="shared" si="71"/>
        <v>0</v>
      </c>
      <c r="Q33" s="304"/>
      <c r="R33" s="304"/>
      <c r="S33" s="304"/>
      <c r="T33" s="304"/>
      <c r="U33" s="149">
        <f t="shared" si="57"/>
        <v>0</v>
      </c>
      <c r="V33" s="304"/>
      <c r="W33" s="304"/>
      <c r="X33" s="304"/>
      <c r="Y33" s="304"/>
      <c r="Z33" s="324"/>
      <c r="AA33" s="310">
        <f t="shared" si="58"/>
        <v>3326440</v>
      </c>
      <c r="AB33" s="300">
        <f t="shared" si="59"/>
        <v>3326440</v>
      </c>
      <c r="AC33" s="300">
        <f t="shared" si="60"/>
        <v>2144400</v>
      </c>
      <c r="AD33" s="300">
        <f t="shared" si="61"/>
        <v>218700</v>
      </c>
      <c r="AE33" s="300">
        <f t="shared" si="62"/>
        <v>0</v>
      </c>
      <c r="AF33" s="300">
        <f t="shared" si="63"/>
        <v>0</v>
      </c>
      <c r="AG33" s="300">
        <f t="shared" si="64"/>
        <v>0</v>
      </c>
      <c r="AH33" s="300">
        <f t="shared" si="65"/>
        <v>0</v>
      </c>
      <c r="AI33" s="300">
        <f t="shared" si="66"/>
        <v>0</v>
      </c>
      <c r="AJ33" s="300">
        <f t="shared" si="67"/>
        <v>0</v>
      </c>
      <c r="AK33" s="300">
        <f t="shared" si="68"/>
        <v>0</v>
      </c>
      <c r="AL33" s="114">
        <f t="shared" si="69"/>
        <v>3326440</v>
      </c>
    </row>
    <row r="34" spans="1:38" s="55" customFormat="1" x14ac:dyDescent="0.2">
      <c r="A34" s="97" t="s">
        <v>292</v>
      </c>
      <c r="B34" s="98" t="s">
        <v>293</v>
      </c>
      <c r="C34" s="98" t="s">
        <v>73</v>
      </c>
      <c r="D34" s="157" t="s">
        <v>152</v>
      </c>
      <c r="E34" s="317">
        <f t="shared" si="70"/>
        <v>75600</v>
      </c>
      <c r="F34" s="304">
        <v>75600</v>
      </c>
      <c r="G34" s="304"/>
      <c r="H34" s="304"/>
      <c r="I34" s="304"/>
      <c r="J34" s="149">
        <f t="shared" si="56"/>
        <v>0</v>
      </c>
      <c r="K34" s="304"/>
      <c r="L34" s="304"/>
      <c r="M34" s="304"/>
      <c r="N34" s="304"/>
      <c r="O34" s="324"/>
      <c r="P34" s="317">
        <f t="shared" si="71"/>
        <v>0</v>
      </c>
      <c r="Q34" s="304"/>
      <c r="R34" s="304"/>
      <c r="S34" s="304"/>
      <c r="T34" s="304"/>
      <c r="U34" s="149">
        <f t="shared" si="57"/>
        <v>0</v>
      </c>
      <c r="V34" s="304"/>
      <c r="W34" s="304"/>
      <c r="X34" s="304"/>
      <c r="Y34" s="304"/>
      <c r="Z34" s="324"/>
      <c r="AA34" s="310">
        <f t="shared" si="58"/>
        <v>75600</v>
      </c>
      <c r="AB34" s="300">
        <f t="shared" si="59"/>
        <v>75600</v>
      </c>
      <c r="AC34" s="300">
        <f t="shared" si="60"/>
        <v>0</v>
      </c>
      <c r="AD34" s="300">
        <f t="shared" si="61"/>
        <v>0</v>
      </c>
      <c r="AE34" s="300">
        <f t="shared" si="62"/>
        <v>0</v>
      </c>
      <c r="AF34" s="300">
        <f t="shared" si="63"/>
        <v>0</v>
      </c>
      <c r="AG34" s="300">
        <f t="shared" si="64"/>
        <v>0</v>
      </c>
      <c r="AH34" s="300">
        <f t="shared" si="65"/>
        <v>0</v>
      </c>
      <c r="AI34" s="300">
        <f t="shared" si="66"/>
        <v>0</v>
      </c>
      <c r="AJ34" s="300">
        <f t="shared" si="67"/>
        <v>0</v>
      </c>
      <c r="AK34" s="300">
        <f t="shared" si="68"/>
        <v>0</v>
      </c>
      <c r="AL34" s="114">
        <f t="shared" si="69"/>
        <v>75600</v>
      </c>
    </row>
    <row r="35" spans="1:38" s="55" customFormat="1" x14ac:dyDescent="0.2">
      <c r="A35" s="97" t="s">
        <v>280</v>
      </c>
      <c r="B35" s="98" t="s">
        <v>281</v>
      </c>
      <c r="C35" s="98" t="s">
        <v>73</v>
      </c>
      <c r="D35" s="185" t="s">
        <v>282</v>
      </c>
      <c r="E35" s="317">
        <f t="shared" si="70"/>
        <v>239577</v>
      </c>
      <c r="F35" s="304">
        <v>239577</v>
      </c>
      <c r="G35" s="304">
        <v>52200</v>
      </c>
      <c r="H35" s="304">
        <v>80200</v>
      </c>
      <c r="I35" s="304"/>
      <c r="J35" s="149">
        <f t="shared" si="56"/>
        <v>0</v>
      </c>
      <c r="K35" s="304"/>
      <c r="L35" s="304"/>
      <c r="M35" s="304"/>
      <c r="N35" s="304"/>
      <c r="O35" s="324"/>
      <c r="P35" s="317">
        <f t="shared" si="71"/>
        <v>0</v>
      </c>
      <c r="Q35" s="304"/>
      <c r="R35" s="304"/>
      <c r="S35" s="304"/>
      <c r="T35" s="304"/>
      <c r="U35" s="149">
        <f t="shared" si="57"/>
        <v>0</v>
      </c>
      <c r="V35" s="304"/>
      <c r="W35" s="304"/>
      <c r="X35" s="304"/>
      <c r="Y35" s="304"/>
      <c r="Z35" s="324"/>
      <c r="AA35" s="310">
        <f t="shared" si="58"/>
        <v>239577</v>
      </c>
      <c r="AB35" s="300">
        <f t="shared" si="59"/>
        <v>239577</v>
      </c>
      <c r="AC35" s="300">
        <f t="shared" si="60"/>
        <v>52200</v>
      </c>
      <c r="AD35" s="300">
        <f t="shared" si="61"/>
        <v>80200</v>
      </c>
      <c r="AE35" s="300">
        <f t="shared" si="62"/>
        <v>0</v>
      </c>
      <c r="AF35" s="300">
        <f t="shared" si="63"/>
        <v>0</v>
      </c>
      <c r="AG35" s="300">
        <f t="shared" si="64"/>
        <v>0</v>
      </c>
      <c r="AH35" s="300">
        <f t="shared" si="65"/>
        <v>0</v>
      </c>
      <c r="AI35" s="300">
        <f t="shared" si="66"/>
        <v>0</v>
      </c>
      <c r="AJ35" s="300">
        <f t="shared" si="67"/>
        <v>0</v>
      </c>
      <c r="AK35" s="300">
        <f t="shared" si="68"/>
        <v>0</v>
      </c>
      <c r="AL35" s="114">
        <f t="shared" si="69"/>
        <v>239577</v>
      </c>
    </row>
    <row r="36" spans="1:38" s="55" customFormat="1" x14ac:dyDescent="0.2">
      <c r="A36" s="97" t="s">
        <v>283</v>
      </c>
      <c r="B36" s="98" t="s">
        <v>284</v>
      </c>
      <c r="C36" s="98" t="s">
        <v>73</v>
      </c>
      <c r="D36" s="185" t="s">
        <v>285</v>
      </c>
      <c r="E36" s="317">
        <f t="shared" si="70"/>
        <v>2091775</v>
      </c>
      <c r="F36" s="304">
        <v>2091775</v>
      </c>
      <c r="G36" s="304">
        <v>1714570</v>
      </c>
      <c r="H36" s="304"/>
      <c r="I36" s="304"/>
      <c r="J36" s="149">
        <f t="shared" si="56"/>
        <v>0</v>
      </c>
      <c r="K36" s="304"/>
      <c r="L36" s="304"/>
      <c r="M36" s="304"/>
      <c r="N36" s="304"/>
      <c r="O36" s="324"/>
      <c r="P36" s="317">
        <f t="shared" si="71"/>
        <v>0</v>
      </c>
      <c r="Q36" s="304"/>
      <c r="R36" s="304"/>
      <c r="S36" s="304"/>
      <c r="T36" s="304"/>
      <c r="U36" s="149">
        <f t="shared" si="57"/>
        <v>0</v>
      </c>
      <c r="V36" s="304"/>
      <c r="W36" s="304"/>
      <c r="X36" s="304"/>
      <c r="Y36" s="304"/>
      <c r="Z36" s="324"/>
      <c r="AA36" s="310">
        <f t="shared" si="58"/>
        <v>2091775</v>
      </c>
      <c r="AB36" s="300">
        <f t="shared" si="59"/>
        <v>2091775</v>
      </c>
      <c r="AC36" s="300">
        <f t="shared" si="60"/>
        <v>1714570</v>
      </c>
      <c r="AD36" s="300">
        <f t="shared" si="61"/>
        <v>0</v>
      </c>
      <c r="AE36" s="300">
        <f t="shared" si="62"/>
        <v>0</v>
      </c>
      <c r="AF36" s="300">
        <f t="shared" si="63"/>
        <v>0</v>
      </c>
      <c r="AG36" s="300">
        <f t="shared" si="64"/>
        <v>0</v>
      </c>
      <c r="AH36" s="300">
        <f t="shared" si="65"/>
        <v>0</v>
      </c>
      <c r="AI36" s="300">
        <f t="shared" si="66"/>
        <v>0</v>
      </c>
      <c r="AJ36" s="300">
        <f t="shared" si="67"/>
        <v>0</v>
      </c>
      <c r="AK36" s="300">
        <f t="shared" si="68"/>
        <v>0</v>
      </c>
      <c r="AL36" s="114">
        <f t="shared" si="69"/>
        <v>2091775</v>
      </c>
    </row>
    <row r="37" spans="1:38" s="55" customFormat="1" ht="25.5" hidden="1" x14ac:dyDescent="0.2">
      <c r="A37" s="97" t="s">
        <v>289</v>
      </c>
      <c r="B37" s="98" t="s">
        <v>290</v>
      </c>
      <c r="C37" s="98" t="s">
        <v>73</v>
      </c>
      <c r="D37" s="185" t="s">
        <v>291</v>
      </c>
      <c r="E37" s="317">
        <f t="shared" si="70"/>
        <v>0</v>
      </c>
      <c r="F37" s="304"/>
      <c r="G37" s="304"/>
      <c r="H37" s="304"/>
      <c r="I37" s="304"/>
      <c r="J37" s="149">
        <f t="shared" si="56"/>
        <v>0</v>
      </c>
      <c r="K37" s="304"/>
      <c r="L37" s="304"/>
      <c r="M37" s="304"/>
      <c r="N37" s="304"/>
      <c r="O37" s="324"/>
      <c r="P37" s="317">
        <f t="shared" si="71"/>
        <v>0</v>
      </c>
      <c r="Q37" s="304"/>
      <c r="R37" s="304"/>
      <c r="S37" s="304"/>
      <c r="T37" s="304"/>
      <c r="U37" s="149">
        <f t="shared" si="57"/>
        <v>0</v>
      </c>
      <c r="V37" s="304"/>
      <c r="W37" s="304"/>
      <c r="X37" s="304"/>
      <c r="Y37" s="304"/>
      <c r="Z37" s="324"/>
      <c r="AA37" s="310">
        <f t="shared" si="58"/>
        <v>0</v>
      </c>
      <c r="AB37" s="300">
        <f t="shared" si="59"/>
        <v>0</v>
      </c>
      <c r="AC37" s="300">
        <f t="shared" si="60"/>
        <v>0</v>
      </c>
      <c r="AD37" s="300">
        <f t="shared" si="61"/>
        <v>0</v>
      </c>
      <c r="AE37" s="300">
        <f t="shared" si="62"/>
        <v>0</v>
      </c>
      <c r="AF37" s="300">
        <f t="shared" si="63"/>
        <v>0</v>
      </c>
      <c r="AG37" s="300">
        <f t="shared" si="64"/>
        <v>0</v>
      </c>
      <c r="AH37" s="300">
        <f t="shared" si="65"/>
        <v>0</v>
      </c>
      <c r="AI37" s="300">
        <f t="shared" si="66"/>
        <v>0</v>
      </c>
      <c r="AJ37" s="300">
        <f t="shared" si="67"/>
        <v>0</v>
      </c>
      <c r="AK37" s="300">
        <f t="shared" si="68"/>
        <v>0</v>
      </c>
      <c r="AL37" s="114">
        <f t="shared" si="69"/>
        <v>0</v>
      </c>
    </row>
    <row r="38" spans="1:38" s="55" customFormat="1" ht="25.5" hidden="1" x14ac:dyDescent="0.2">
      <c r="A38" s="97" t="s">
        <v>327</v>
      </c>
      <c r="B38" s="98" t="s">
        <v>328</v>
      </c>
      <c r="C38" s="98" t="s">
        <v>73</v>
      </c>
      <c r="D38" s="157" t="s">
        <v>329</v>
      </c>
      <c r="E38" s="317">
        <f t="shared" si="70"/>
        <v>0</v>
      </c>
      <c r="F38" s="304"/>
      <c r="G38" s="304"/>
      <c r="H38" s="304"/>
      <c r="I38" s="304"/>
      <c r="J38" s="149">
        <f t="shared" si="56"/>
        <v>0</v>
      </c>
      <c r="K38" s="304"/>
      <c r="L38" s="304"/>
      <c r="M38" s="304"/>
      <c r="N38" s="304"/>
      <c r="O38" s="324"/>
      <c r="P38" s="317">
        <f t="shared" si="71"/>
        <v>0</v>
      </c>
      <c r="Q38" s="304"/>
      <c r="R38" s="304"/>
      <c r="S38" s="304"/>
      <c r="T38" s="304"/>
      <c r="U38" s="149">
        <f t="shared" si="57"/>
        <v>0</v>
      </c>
      <c r="V38" s="304"/>
      <c r="W38" s="304"/>
      <c r="X38" s="304"/>
      <c r="Y38" s="304"/>
      <c r="Z38" s="324"/>
      <c r="AA38" s="310">
        <f t="shared" si="58"/>
        <v>0</v>
      </c>
      <c r="AB38" s="300">
        <f t="shared" si="59"/>
        <v>0</v>
      </c>
      <c r="AC38" s="300">
        <f t="shared" si="60"/>
        <v>0</v>
      </c>
      <c r="AD38" s="300">
        <f t="shared" si="61"/>
        <v>0</v>
      </c>
      <c r="AE38" s="300">
        <f t="shared" si="62"/>
        <v>0</v>
      </c>
      <c r="AF38" s="300">
        <f t="shared" si="63"/>
        <v>0</v>
      </c>
      <c r="AG38" s="300">
        <f t="shared" si="64"/>
        <v>0</v>
      </c>
      <c r="AH38" s="300">
        <f t="shared" si="65"/>
        <v>0</v>
      </c>
      <c r="AI38" s="300">
        <f t="shared" si="66"/>
        <v>0</v>
      </c>
      <c r="AJ38" s="300">
        <f t="shared" si="67"/>
        <v>0</v>
      </c>
      <c r="AK38" s="300">
        <f t="shared" si="68"/>
        <v>0</v>
      </c>
      <c r="AL38" s="114">
        <f t="shared" si="69"/>
        <v>0</v>
      </c>
    </row>
    <row r="39" spans="1:38" s="55" customFormat="1" ht="25.5" hidden="1" x14ac:dyDescent="0.2">
      <c r="A39" s="97" t="s">
        <v>432</v>
      </c>
      <c r="B39" s="98" t="s">
        <v>433</v>
      </c>
      <c r="C39" s="98" t="s">
        <v>73</v>
      </c>
      <c r="D39" s="354" t="s">
        <v>434</v>
      </c>
      <c r="E39" s="317">
        <f t="shared" si="70"/>
        <v>0</v>
      </c>
      <c r="F39" s="305"/>
      <c r="G39" s="305"/>
      <c r="H39" s="305"/>
      <c r="I39" s="305"/>
      <c r="J39" s="149">
        <f t="shared" si="56"/>
        <v>0</v>
      </c>
      <c r="K39" s="305"/>
      <c r="L39" s="305"/>
      <c r="M39" s="305"/>
      <c r="N39" s="305"/>
      <c r="O39" s="325"/>
      <c r="P39" s="317">
        <f t="shared" si="71"/>
        <v>0</v>
      </c>
      <c r="Q39" s="305"/>
      <c r="R39" s="305"/>
      <c r="S39" s="305"/>
      <c r="T39" s="305"/>
      <c r="U39" s="149">
        <f t="shared" si="57"/>
        <v>0</v>
      </c>
      <c r="V39" s="305"/>
      <c r="W39" s="305"/>
      <c r="X39" s="305"/>
      <c r="Y39" s="305"/>
      <c r="Z39" s="325"/>
      <c r="AA39" s="310">
        <f t="shared" si="58"/>
        <v>0</v>
      </c>
      <c r="AB39" s="300">
        <f t="shared" si="59"/>
        <v>0</v>
      </c>
      <c r="AC39" s="300">
        <f t="shared" si="60"/>
        <v>0</v>
      </c>
      <c r="AD39" s="300">
        <f t="shared" si="61"/>
        <v>0</v>
      </c>
      <c r="AE39" s="300">
        <f t="shared" si="62"/>
        <v>0</v>
      </c>
      <c r="AF39" s="300">
        <f t="shared" si="63"/>
        <v>0</v>
      </c>
      <c r="AG39" s="300">
        <f t="shared" si="64"/>
        <v>0</v>
      </c>
      <c r="AH39" s="300">
        <f t="shared" si="65"/>
        <v>0</v>
      </c>
      <c r="AI39" s="300">
        <f t="shared" si="66"/>
        <v>0</v>
      </c>
      <c r="AJ39" s="300">
        <f t="shared" si="67"/>
        <v>0</v>
      </c>
      <c r="AK39" s="300">
        <f t="shared" si="68"/>
        <v>0</v>
      </c>
      <c r="AL39" s="114">
        <f t="shared" si="69"/>
        <v>0</v>
      </c>
    </row>
    <row r="40" spans="1:38" s="55" customFormat="1" ht="25.5" hidden="1" x14ac:dyDescent="0.2">
      <c r="A40" s="97" t="s">
        <v>435</v>
      </c>
      <c r="B40" s="98" t="s">
        <v>436</v>
      </c>
      <c r="C40" s="98" t="s">
        <v>73</v>
      </c>
      <c r="D40" s="354" t="s">
        <v>437</v>
      </c>
      <c r="E40" s="317">
        <f t="shared" si="70"/>
        <v>0</v>
      </c>
      <c r="F40" s="304"/>
      <c r="G40" s="304"/>
      <c r="H40" s="304"/>
      <c r="I40" s="304"/>
      <c r="J40" s="149">
        <f t="shared" si="56"/>
        <v>0</v>
      </c>
      <c r="K40" s="304"/>
      <c r="L40" s="304"/>
      <c r="M40" s="304"/>
      <c r="N40" s="304"/>
      <c r="O40" s="324"/>
      <c r="P40" s="317">
        <f t="shared" si="71"/>
        <v>0</v>
      </c>
      <c r="Q40" s="304"/>
      <c r="R40" s="304"/>
      <c r="S40" s="304"/>
      <c r="T40" s="304"/>
      <c r="U40" s="149">
        <f t="shared" si="57"/>
        <v>0</v>
      </c>
      <c r="V40" s="304"/>
      <c r="W40" s="304"/>
      <c r="X40" s="304"/>
      <c r="Y40" s="304"/>
      <c r="Z40" s="324"/>
      <c r="AA40" s="310">
        <f t="shared" si="58"/>
        <v>0</v>
      </c>
      <c r="AB40" s="300">
        <f t="shared" si="59"/>
        <v>0</v>
      </c>
      <c r="AC40" s="300">
        <f t="shared" si="60"/>
        <v>0</v>
      </c>
      <c r="AD40" s="300">
        <f t="shared" si="61"/>
        <v>0</v>
      </c>
      <c r="AE40" s="300">
        <f t="shared" si="62"/>
        <v>0</v>
      </c>
      <c r="AF40" s="300">
        <f t="shared" si="63"/>
        <v>0</v>
      </c>
      <c r="AG40" s="300">
        <f t="shared" si="64"/>
        <v>0</v>
      </c>
      <c r="AH40" s="300">
        <f t="shared" si="65"/>
        <v>0</v>
      </c>
      <c r="AI40" s="300">
        <f t="shared" si="66"/>
        <v>0</v>
      </c>
      <c r="AJ40" s="300">
        <f t="shared" si="67"/>
        <v>0</v>
      </c>
      <c r="AK40" s="300">
        <f t="shared" si="68"/>
        <v>0</v>
      </c>
      <c r="AL40" s="114">
        <f t="shared" si="69"/>
        <v>0</v>
      </c>
    </row>
    <row r="41" spans="1:38" s="55" customFormat="1" x14ac:dyDescent="0.2">
      <c r="A41" s="97" t="s">
        <v>183</v>
      </c>
      <c r="B41" s="98" t="s">
        <v>162</v>
      </c>
      <c r="C41" s="98" t="s">
        <v>85</v>
      </c>
      <c r="D41" s="181" t="s">
        <v>163</v>
      </c>
      <c r="E41" s="317">
        <f t="shared" si="70"/>
        <v>252566</v>
      </c>
      <c r="F41" s="301">
        <v>252566</v>
      </c>
      <c r="G41" s="301"/>
      <c r="H41" s="301"/>
      <c r="I41" s="301"/>
      <c r="J41" s="149">
        <f t="shared" si="56"/>
        <v>0</v>
      </c>
      <c r="K41" s="301"/>
      <c r="L41" s="301"/>
      <c r="M41" s="301"/>
      <c r="N41" s="301"/>
      <c r="O41" s="319"/>
      <c r="P41" s="317">
        <f t="shared" si="71"/>
        <v>0</v>
      </c>
      <c r="Q41" s="301"/>
      <c r="R41" s="301"/>
      <c r="S41" s="301"/>
      <c r="T41" s="301"/>
      <c r="U41" s="149">
        <f t="shared" si="57"/>
        <v>0</v>
      </c>
      <c r="V41" s="301"/>
      <c r="W41" s="301"/>
      <c r="X41" s="301"/>
      <c r="Y41" s="301"/>
      <c r="Z41" s="319"/>
      <c r="AA41" s="310">
        <f t="shared" si="58"/>
        <v>252566</v>
      </c>
      <c r="AB41" s="300">
        <f t="shared" si="59"/>
        <v>252566</v>
      </c>
      <c r="AC41" s="300">
        <f t="shared" si="60"/>
        <v>0</v>
      </c>
      <c r="AD41" s="300">
        <f t="shared" si="61"/>
        <v>0</v>
      </c>
      <c r="AE41" s="300">
        <f t="shared" si="62"/>
        <v>0</v>
      </c>
      <c r="AF41" s="300">
        <f t="shared" si="63"/>
        <v>0</v>
      </c>
      <c r="AG41" s="300">
        <f t="shared" si="64"/>
        <v>0</v>
      </c>
      <c r="AH41" s="300">
        <f t="shared" si="65"/>
        <v>0</v>
      </c>
      <c r="AI41" s="300">
        <f t="shared" si="66"/>
        <v>0</v>
      </c>
      <c r="AJ41" s="300">
        <f t="shared" si="67"/>
        <v>0</v>
      </c>
      <c r="AK41" s="300">
        <f t="shared" si="68"/>
        <v>0</v>
      </c>
      <c r="AL41" s="114">
        <f t="shared" si="69"/>
        <v>252566</v>
      </c>
    </row>
    <row r="42" spans="1:38" s="55" customFormat="1" hidden="1" x14ac:dyDescent="0.2">
      <c r="A42" s="97" t="s">
        <v>380</v>
      </c>
      <c r="B42" s="98" t="s">
        <v>13</v>
      </c>
      <c r="C42" s="99" t="s">
        <v>147</v>
      </c>
      <c r="D42" s="158" t="s">
        <v>146</v>
      </c>
      <c r="E42" s="317">
        <f t="shared" si="70"/>
        <v>0</v>
      </c>
      <c r="F42" s="301"/>
      <c r="G42" s="301"/>
      <c r="H42" s="301"/>
      <c r="I42" s="301"/>
      <c r="J42" s="149">
        <f t="shared" si="56"/>
        <v>0</v>
      </c>
      <c r="K42" s="301"/>
      <c r="L42" s="301"/>
      <c r="M42" s="301"/>
      <c r="N42" s="301"/>
      <c r="O42" s="319"/>
      <c r="P42" s="317">
        <f t="shared" si="71"/>
        <v>0</v>
      </c>
      <c r="Q42" s="301"/>
      <c r="R42" s="301"/>
      <c r="S42" s="301"/>
      <c r="T42" s="301"/>
      <c r="U42" s="149">
        <f t="shared" si="57"/>
        <v>0</v>
      </c>
      <c r="V42" s="301"/>
      <c r="W42" s="301"/>
      <c r="X42" s="301"/>
      <c r="Y42" s="301"/>
      <c r="Z42" s="319"/>
      <c r="AA42" s="310">
        <f t="shared" si="58"/>
        <v>0</v>
      </c>
      <c r="AB42" s="300">
        <f t="shared" si="59"/>
        <v>0</v>
      </c>
      <c r="AC42" s="300">
        <f t="shared" si="60"/>
        <v>0</v>
      </c>
      <c r="AD42" s="300">
        <f t="shared" si="61"/>
        <v>0</v>
      </c>
      <c r="AE42" s="300">
        <f t="shared" si="62"/>
        <v>0</v>
      </c>
      <c r="AF42" s="300">
        <f t="shared" si="63"/>
        <v>0</v>
      </c>
      <c r="AG42" s="300">
        <f t="shared" si="64"/>
        <v>0</v>
      </c>
      <c r="AH42" s="300">
        <f t="shared" si="65"/>
        <v>0</v>
      </c>
      <c r="AI42" s="300">
        <f t="shared" si="66"/>
        <v>0</v>
      </c>
      <c r="AJ42" s="300">
        <f t="shared" si="67"/>
        <v>0</v>
      </c>
      <c r="AK42" s="300">
        <f t="shared" si="68"/>
        <v>0</v>
      </c>
      <c r="AL42" s="114">
        <f t="shared" si="69"/>
        <v>0</v>
      </c>
    </row>
    <row r="43" spans="1:38" s="55" customFormat="1" ht="27" hidden="1" customHeight="1" x14ac:dyDescent="0.2">
      <c r="A43" s="81" t="s">
        <v>145</v>
      </c>
      <c r="B43" s="99" t="s">
        <v>110</v>
      </c>
      <c r="C43" s="99" t="s">
        <v>76</v>
      </c>
      <c r="D43" s="182" t="s">
        <v>105</v>
      </c>
      <c r="E43" s="317">
        <f t="shared" si="70"/>
        <v>0</v>
      </c>
      <c r="F43" s="302"/>
      <c r="G43" s="302"/>
      <c r="H43" s="302"/>
      <c r="I43" s="302"/>
      <c r="J43" s="149">
        <f t="shared" si="56"/>
        <v>0</v>
      </c>
      <c r="K43" s="302"/>
      <c r="L43" s="302"/>
      <c r="M43" s="302"/>
      <c r="N43" s="302"/>
      <c r="O43" s="320"/>
      <c r="P43" s="317">
        <f t="shared" si="71"/>
        <v>0</v>
      </c>
      <c r="Q43" s="302"/>
      <c r="R43" s="302"/>
      <c r="S43" s="302"/>
      <c r="T43" s="302"/>
      <c r="U43" s="149">
        <f t="shared" si="57"/>
        <v>0</v>
      </c>
      <c r="V43" s="302"/>
      <c r="W43" s="302"/>
      <c r="X43" s="302"/>
      <c r="Y43" s="302"/>
      <c r="Z43" s="320"/>
      <c r="AA43" s="310">
        <f t="shared" si="58"/>
        <v>0</v>
      </c>
      <c r="AB43" s="300">
        <f t="shared" si="59"/>
        <v>0</v>
      </c>
      <c r="AC43" s="300">
        <f t="shared" si="60"/>
        <v>0</v>
      </c>
      <c r="AD43" s="300">
        <f t="shared" si="61"/>
        <v>0</v>
      </c>
      <c r="AE43" s="300">
        <f t="shared" si="62"/>
        <v>0</v>
      </c>
      <c r="AF43" s="300">
        <f t="shared" si="63"/>
        <v>0</v>
      </c>
      <c r="AG43" s="300">
        <f t="shared" si="64"/>
        <v>0</v>
      </c>
      <c r="AH43" s="300">
        <f t="shared" si="65"/>
        <v>0</v>
      </c>
      <c r="AI43" s="300">
        <f t="shared" si="66"/>
        <v>0</v>
      </c>
      <c r="AJ43" s="300">
        <f t="shared" si="67"/>
        <v>0</v>
      </c>
      <c r="AK43" s="300">
        <f t="shared" si="68"/>
        <v>0</v>
      </c>
      <c r="AL43" s="114">
        <f t="shared" si="69"/>
        <v>0</v>
      </c>
    </row>
    <row r="44" spans="1:38" s="55" customFormat="1" ht="13.5" thickBot="1" x14ac:dyDescent="0.25">
      <c r="A44" s="81" t="s">
        <v>198</v>
      </c>
      <c r="B44" s="99" t="s">
        <v>125</v>
      </c>
      <c r="C44" s="99" t="s">
        <v>82</v>
      </c>
      <c r="D44" s="186" t="s">
        <v>124</v>
      </c>
      <c r="E44" s="317">
        <f t="shared" si="70"/>
        <v>3981377</v>
      </c>
      <c r="F44" s="302">
        <v>3981377</v>
      </c>
      <c r="G44" s="302">
        <v>3015350</v>
      </c>
      <c r="H44" s="302">
        <v>102600</v>
      </c>
      <c r="I44" s="302"/>
      <c r="J44" s="149">
        <f t="shared" si="56"/>
        <v>0</v>
      </c>
      <c r="K44" s="302"/>
      <c r="L44" s="302"/>
      <c r="M44" s="302"/>
      <c r="N44" s="302"/>
      <c r="O44" s="320"/>
      <c r="P44" s="317">
        <f t="shared" si="71"/>
        <v>0</v>
      </c>
      <c r="Q44" s="302"/>
      <c r="R44" s="302"/>
      <c r="S44" s="302"/>
      <c r="T44" s="302"/>
      <c r="U44" s="149">
        <f t="shared" si="57"/>
        <v>0</v>
      </c>
      <c r="V44" s="302"/>
      <c r="W44" s="302"/>
      <c r="X44" s="302"/>
      <c r="Y44" s="302"/>
      <c r="Z44" s="320"/>
      <c r="AA44" s="310">
        <f t="shared" si="58"/>
        <v>3981377</v>
      </c>
      <c r="AB44" s="300">
        <f t="shared" si="59"/>
        <v>3981377</v>
      </c>
      <c r="AC44" s="300">
        <f t="shared" si="60"/>
        <v>3015350</v>
      </c>
      <c r="AD44" s="300">
        <f t="shared" si="61"/>
        <v>102600</v>
      </c>
      <c r="AE44" s="300">
        <f t="shared" si="62"/>
        <v>0</v>
      </c>
      <c r="AF44" s="300">
        <f t="shared" si="63"/>
        <v>0</v>
      </c>
      <c r="AG44" s="300">
        <f t="shared" si="64"/>
        <v>0</v>
      </c>
      <c r="AH44" s="300">
        <f t="shared" si="65"/>
        <v>0</v>
      </c>
      <c r="AI44" s="300">
        <f t="shared" si="66"/>
        <v>0</v>
      </c>
      <c r="AJ44" s="300">
        <f t="shared" si="67"/>
        <v>0</v>
      </c>
      <c r="AK44" s="300">
        <f t="shared" si="68"/>
        <v>0</v>
      </c>
      <c r="AL44" s="114">
        <f t="shared" si="69"/>
        <v>3981377</v>
      </c>
    </row>
    <row r="45" spans="1:38" s="69" customFormat="1" x14ac:dyDescent="0.2">
      <c r="A45" s="38" t="s">
        <v>134</v>
      </c>
      <c r="B45" s="39"/>
      <c r="C45" s="39"/>
      <c r="D45" s="188" t="s">
        <v>111</v>
      </c>
      <c r="E45" s="322">
        <f t="shared" ref="E45:O45" si="72">SUM(E46)</f>
        <v>30587895</v>
      </c>
      <c r="F45" s="65">
        <f t="shared" si="72"/>
        <v>30587895</v>
      </c>
      <c r="G45" s="65">
        <f t="shared" si="72"/>
        <v>17880130</v>
      </c>
      <c r="H45" s="65">
        <f t="shared" si="72"/>
        <v>709500</v>
      </c>
      <c r="I45" s="65">
        <f t="shared" si="72"/>
        <v>0</v>
      </c>
      <c r="J45" s="65">
        <f t="shared" si="72"/>
        <v>180000</v>
      </c>
      <c r="K45" s="65">
        <f t="shared" si="72"/>
        <v>0</v>
      </c>
      <c r="L45" s="65">
        <f t="shared" si="72"/>
        <v>180000</v>
      </c>
      <c r="M45" s="65">
        <f t="shared" si="72"/>
        <v>20000</v>
      </c>
      <c r="N45" s="65">
        <f t="shared" si="72"/>
        <v>0</v>
      </c>
      <c r="O45" s="154">
        <f t="shared" si="72"/>
        <v>0</v>
      </c>
      <c r="P45" s="322">
        <f t="shared" ref="P45:AK45" si="73">SUM(P46)</f>
        <v>0</v>
      </c>
      <c r="Q45" s="65">
        <f t="shared" si="73"/>
        <v>0</v>
      </c>
      <c r="R45" s="65">
        <f t="shared" si="73"/>
        <v>0</v>
      </c>
      <c r="S45" s="65">
        <f t="shared" si="73"/>
        <v>0</v>
      </c>
      <c r="T45" s="65">
        <f t="shared" si="73"/>
        <v>0</v>
      </c>
      <c r="U45" s="65">
        <f t="shared" si="73"/>
        <v>0</v>
      </c>
      <c r="V45" s="65">
        <f t="shared" si="73"/>
        <v>0</v>
      </c>
      <c r="W45" s="65">
        <f t="shared" si="73"/>
        <v>0</v>
      </c>
      <c r="X45" s="65">
        <f t="shared" si="73"/>
        <v>0</v>
      </c>
      <c r="Y45" s="65">
        <f t="shared" si="73"/>
        <v>0</v>
      </c>
      <c r="Z45" s="154">
        <f t="shared" si="73"/>
        <v>0</v>
      </c>
      <c r="AA45" s="311">
        <f t="shared" si="73"/>
        <v>30587895</v>
      </c>
      <c r="AB45" s="65">
        <f t="shared" si="73"/>
        <v>30587895</v>
      </c>
      <c r="AC45" s="65">
        <f t="shared" si="73"/>
        <v>17880130</v>
      </c>
      <c r="AD45" s="65">
        <f t="shared" si="73"/>
        <v>709500</v>
      </c>
      <c r="AE45" s="65">
        <f t="shared" si="73"/>
        <v>0</v>
      </c>
      <c r="AF45" s="65">
        <f t="shared" si="73"/>
        <v>180000</v>
      </c>
      <c r="AG45" s="65">
        <f t="shared" si="73"/>
        <v>0</v>
      </c>
      <c r="AH45" s="65">
        <f t="shared" si="73"/>
        <v>180000</v>
      </c>
      <c r="AI45" s="65">
        <f t="shared" si="73"/>
        <v>20000</v>
      </c>
      <c r="AJ45" s="65">
        <f t="shared" si="73"/>
        <v>0</v>
      </c>
      <c r="AK45" s="65">
        <f t="shared" si="73"/>
        <v>0</v>
      </c>
      <c r="AL45" s="154">
        <f t="shared" ref="AL45" si="74">SUM(AL46)</f>
        <v>30767895</v>
      </c>
    </row>
    <row r="46" spans="1:38" s="69" customFormat="1" x14ac:dyDescent="0.2">
      <c r="A46" s="35" t="s">
        <v>135</v>
      </c>
      <c r="B46" s="36"/>
      <c r="C46" s="36"/>
      <c r="D46" s="179" t="s">
        <v>112</v>
      </c>
      <c r="E46" s="323">
        <f t="shared" ref="E46:AL46" si="75">SUM(E47:E63)</f>
        <v>30587895</v>
      </c>
      <c r="F46" s="64">
        <f t="shared" si="75"/>
        <v>30587895</v>
      </c>
      <c r="G46" s="64">
        <f t="shared" si="75"/>
        <v>17880130</v>
      </c>
      <c r="H46" s="64">
        <f t="shared" si="75"/>
        <v>709500</v>
      </c>
      <c r="I46" s="64">
        <f t="shared" si="75"/>
        <v>0</v>
      </c>
      <c r="J46" s="64">
        <f t="shared" si="75"/>
        <v>180000</v>
      </c>
      <c r="K46" s="64">
        <f t="shared" si="75"/>
        <v>0</v>
      </c>
      <c r="L46" s="64">
        <f t="shared" si="75"/>
        <v>180000</v>
      </c>
      <c r="M46" s="64">
        <f t="shared" si="75"/>
        <v>20000</v>
      </c>
      <c r="N46" s="64">
        <f t="shared" si="75"/>
        <v>0</v>
      </c>
      <c r="O46" s="155">
        <f t="shared" si="75"/>
        <v>0</v>
      </c>
      <c r="P46" s="323">
        <f t="shared" si="75"/>
        <v>0</v>
      </c>
      <c r="Q46" s="64">
        <f t="shared" si="75"/>
        <v>0</v>
      </c>
      <c r="R46" s="64">
        <f t="shared" si="75"/>
        <v>0</v>
      </c>
      <c r="S46" s="64">
        <f t="shared" si="75"/>
        <v>0</v>
      </c>
      <c r="T46" s="64">
        <f t="shared" si="75"/>
        <v>0</v>
      </c>
      <c r="U46" s="64">
        <f t="shared" si="75"/>
        <v>0</v>
      </c>
      <c r="V46" s="64">
        <f t="shared" si="75"/>
        <v>0</v>
      </c>
      <c r="W46" s="64">
        <f t="shared" si="75"/>
        <v>0</v>
      </c>
      <c r="X46" s="64">
        <f t="shared" si="75"/>
        <v>0</v>
      </c>
      <c r="Y46" s="64">
        <f t="shared" si="75"/>
        <v>0</v>
      </c>
      <c r="Z46" s="155">
        <f t="shared" si="75"/>
        <v>0</v>
      </c>
      <c r="AA46" s="312">
        <f t="shared" si="75"/>
        <v>30587895</v>
      </c>
      <c r="AB46" s="64">
        <f t="shared" si="75"/>
        <v>30587895</v>
      </c>
      <c r="AC46" s="64">
        <f t="shared" si="75"/>
        <v>17880130</v>
      </c>
      <c r="AD46" s="64">
        <f t="shared" si="75"/>
        <v>709500</v>
      </c>
      <c r="AE46" s="64">
        <f t="shared" si="75"/>
        <v>0</v>
      </c>
      <c r="AF46" s="64">
        <f t="shared" si="75"/>
        <v>180000</v>
      </c>
      <c r="AG46" s="64">
        <f t="shared" si="75"/>
        <v>0</v>
      </c>
      <c r="AH46" s="64">
        <f t="shared" si="75"/>
        <v>180000</v>
      </c>
      <c r="AI46" s="64">
        <f t="shared" si="75"/>
        <v>20000</v>
      </c>
      <c r="AJ46" s="64">
        <f t="shared" si="75"/>
        <v>0</v>
      </c>
      <c r="AK46" s="64">
        <f t="shared" si="75"/>
        <v>0</v>
      </c>
      <c r="AL46" s="155">
        <f t="shared" si="75"/>
        <v>30767895</v>
      </c>
    </row>
    <row r="47" spans="1:38" s="55" customFormat="1" ht="20.45" customHeight="1" x14ac:dyDescent="0.2">
      <c r="A47" s="103" t="s">
        <v>15</v>
      </c>
      <c r="B47" s="82" t="s">
        <v>142</v>
      </c>
      <c r="C47" s="82" t="s">
        <v>60</v>
      </c>
      <c r="D47" s="180" t="s">
        <v>272</v>
      </c>
      <c r="E47" s="317">
        <f>SUM(F47)</f>
        <v>8959702</v>
      </c>
      <c r="F47" s="300">
        <v>8959702</v>
      </c>
      <c r="G47" s="300">
        <v>6895084</v>
      </c>
      <c r="H47" s="300">
        <v>351700</v>
      </c>
      <c r="I47" s="300"/>
      <c r="J47" s="149">
        <f t="shared" ref="J47:J63" si="76">SUM(L47+O47)</f>
        <v>0</v>
      </c>
      <c r="K47" s="300"/>
      <c r="L47" s="300"/>
      <c r="M47" s="300"/>
      <c r="N47" s="300"/>
      <c r="O47" s="318"/>
      <c r="P47" s="317">
        <f>SUM(Q47)</f>
        <v>0</v>
      </c>
      <c r="Q47" s="300"/>
      <c r="R47" s="300"/>
      <c r="S47" s="300"/>
      <c r="T47" s="300"/>
      <c r="U47" s="149">
        <f t="shared" ref="U47:U63" si="77">SUM(W47+Z47)</f>
        <v>0</v>
      </c>
      <c r="V47" s="300"/>
      <c r="W47" s="300"/>
      <c r="X47" s="300"/>
      <c r="Y47" s="300"/>
      <c r="Z47" s="318"/>
      <c r="AA47" s="310">
        <f t="shared" ref="AA47:AA63" si="78">SUM(E47+P47)</f>
        <v>8959702</v>
      </c>
      <c r="AB47" s="300">
        <f t="shared" ref="AB47:AB63" si="79">SUM(F47+Q47)</f>
        <v>8959702</v>
      </c>
      <c r="AC47" s="300">
        <f t="shared" ref="AC47:AC63" si="80">SUM(G47+R47)</f>
        <v>6895084</v>
      </c>
      <c r="AD47" s="300">
        <f t="shared" ref="AD47:AD63" si="81">SUM(H47+S47)</f>
        <v>351700</v>
      </c>
      <c r="AE47" s="300">
        <f t="shared" ref="AE47:AE63" si="82">SUM(I47+T47)</f>
        <v>0</v>
      </c>
      <c r="AF47" s="300">
        <f t="shared" ref="AF47:AF63" si="83">SUM(J47+U47)</f>
        <v>0</v>
      </c>
      <c r="AG47" s="300">
        <f t="shared" ref="AG47:AG63" si="84">SUM(K47+V47)</f>
        <v>0</v>
      </c>
      <c r="AH47" s="300">
        <f t="shared" ref="AH47:AH63" si="85">SUM(L47+W47)</f>
        <v>0</v>
      </c>
      <c r="AI47" s="300">
        <f t="shared" ref="AI47:AI63" si="86">SUM(M47+X47)</f>
        <v>0</v>
      </c>
      <c r="AJ47" s="300">
        <f t="shared" ref="AJ47:AJ63" si="87">SUM(N47+Y47)</f>
        <v>0</v>
      </c>
      <c r="AK47" s="300">
        <f t="shared" ref="AK47:AK63" si="88">SUM(O47+Z47)</f>
        <v>0</v>
      </c>
      <c r="AL47" s="114">
        <f t="shared" ref="AL47:AL63" si="89">SUM(AA47+AF47)</f>
        <v>8959702</v>
      </c>
    </row>
    <row r="48" spans="1:38" s="55" customFormat="1" x14ac:dyDescent="0.2">
      <c r="A48" s="103" t="s">
        <v>174</v>
      </c>
      <c r="B48" s="82" t="s">
        <v>94</v>
      </c>
      <c r="C48" s="82" t="s">
        <v>77</v>
      </c>
      <c r="D48" s="181" t="s">
        <v>170</v>
      </c>
      <c r="E48" s="317">
        <f t="shared" ref="E48:E60" si="90">SUM(F48)</f>
        <v>50000</v>
      </c>
      <c r="F48" s="301">
        <v>50000</v>
      </c>
      <c r="G48" s="301"/>
      <c r="H48" s="301"/>
      <c r="I48" s="301"/>
      <c r="J48" s="149">
        <f t="shared" si="76"/>
        <v>0</v>
      </c>
      <c r="K48" s="301"/>
      <c r="L48" s="301"/>
      <c r="M48" s="301"/>
      <c r="N48" s="301"/>
      <c r="O48" s="319"/>
      <c r="P48" s="317">
        <f t="shared" ref="P48:P63" si="91">SUM(Q48)</f>
        <v>0</v>
      </c>
      <c r="Q48" s="301"/>
      <c r="R48" s="301"/>
      <c r="S48" s="301"/>
      <c r="T48" s="301"/>
      <c r="U48" s="149">
        <f t="shared" si="77"/>
        <v>0</v>
      </c>
      <c r="V48" s="301"/>
      <c r="W48" s="301"/>
      <c r="X48" s="301"/>
      <c r="Y48" s="301"/>
      <c r="Z48" s="319"/>
      <c r="AA48" s="310">
        <f t="shared" si="78"/>
        <v>50000</v>
      </c>
      <c r="AB48" s="300">
        <f t="shared" si="79"/>
        <v>50000</v>
      </c>
      <c r="AC48" s="300">
        <f t="shared" si="80"/>
        <v>0</v>
      </c>
      <c r="AD48" s="300">
        <f t="shared" si="81"/>
        <v>0</v>
      </c>
      <c r="AE48" s="300">
        <f t="shared" si="82"/>
        <v>0</v>
      </c>
      <c r="AF48" s="300">
        <f t="shared" si="83"/>
        <v>0</v>
      </c>
      <c r="AG48" s="300">
        <f t="shared" si="84"/>
        <v>0</v>
      </c>
      <c r="AH48" s="300">
        <f t="shared" si="85"/>
        <v>0</v>
      </c>
      <c r="AI48" s="300">
        <f t="shared" si="86"/>
        <v>0</v>
      </c>
      <c r="AJ48" s="300">
        <f t="shared" si="87"/>
        <v>0</v>
      </c>
      <c r="AK48" s="300">
        <f t="shared" si="88"/>
        <v>0</v>
      </c>
      <c r="AL48" s="114">
        <f t="shared" si="89"/>
        <v>50000</v>
      </c>
    </row>
    <row r="49" spans="1:38" s="55" customFormat="1" x14ac:dyDescent="0.2">
      <c r="A49" s="81" t="s">
        <v>0</v>
      </c>
      <c r="B49" s="99" t="s">
        <v>119</v>
      </c>
      <c r="C49" s="109">
        <v>1030</v>
      </c>
      <c r="D49" s="158" t="s">
        <v>1</v>
      </c>
      <c r="E49" s="317">
        <f t="shared" si="90"/>
        <v>145400</v>
      </c>
      <c r="F49" s="301">
        <v>145400</v>
      </c>
      <c r="G49" s="301"/>
      <c r="H49" s="301"/>
      <c r="I49" s="301"/>
      <c r="J49" s="149">
        <f t="shared" si="76"/>
        <v>0</v>
      </c>
      <c r="K49" s="301"/>
      <c r="L49" s="301"/>
      <c r="M49" s="301"/>
      <c r="N49" s="301"/>
      <c r="O49" s="319"/>
      <c r="P49" s="317">
        <f t="shared" si="91"/>
        <v>0</v>
      </c>
      <c r="Q49" s="301"/>
      <c r="R49" s="301"/>
      <c r="S49" s="301"/>
      <c r="T49" s="301"/>
      <c r="U49" s="149">
        <f t="shared" si="77"/>
        <v>0</v>
      </c>
      <c r="V49" s="301"/>
      <c r="W49" s="301"/>
      <c r="X49" s="301"/>
      <c r="Y49" s="301"/>
      <c r="Z49" s="319"/>
      <c r="AA49" s="310">
        <f t="shared" si="78"/>
        <v>145400</v>
      </c>
      <c r="AB49" s="300">
        <f t="shared" si="79"/>
        <v>145400</v>
      </c>
      <c r="AC49" s="300">
        <f t="shared" si="80"/>
        <v>0</v>
      </c>
      <c r="AD49" s="300">
        <f t="shared" si="81"/>
        <v>0</v>
      </c>
      <c r="AE49" s="300">
        <f t="shared" si="82"/>
        <v>0</v>
      </c>
      <c r="AF49" s="300">
        <f t="shared" si="83"/>
        <v>0</v>
      </c>
      <c r="AG49" s="300">
        <f t="shared" si="84"/>
        <v>0</v>
      </c>
      <c r="AH49" s="300">
        <f t="shared" si="85"/>
        <v>0</v>
      </c>
      <c r="AI49" s="300">
        <f t="shared" si="86"/>
        <v>0</v>
      </c>
      <c r="AJ49" s="300">
        <f t="shared" si="87"/>
        <v>0</v>
      </c>
      <c r="AK49" s="300">
        <f t="shared" si="88"/>
        <v>0</v>
      </c>
      <c r="AL49" s="114">
        <f t="shared" si="89"/>
        <v>145400</v>
      </c>
    </row>
    <row r="50" spans="1:38" s="55" customFormat="1" x14ac:dyDescent="0.2">
      <c r="A50" s="81" t="s">
        <v>2</v>
      </c>
      <c r="B50" s="99" t="s">
        <v>3</v>
      </c>
      <c r="C50" s="109" t="s">
        <v>84</v>
      </c>
      <c r="D50" s="182" t="s">
        <v>221</v>
      </c>
      <c r="E50" s="317">
        <f t="shared" si="90"/>
        <v>35000</v>
      </c>
      <c r="F50" s="302">
        <v>35000</v>
      </c>
      <c r="G50" s="302"/>
      <c r="H50" s="302"/>
      <c r="I50" s="302"/>
      <c r="J50" s="149">
        <f t="shared" si="76"/>
        <v>0</v>
      </c>
      <c r="K50" s="302"/>
      <c r="L50" s="302"/>
      <c r="M50" s="302"/>
      <c r="N50" s="302"/>
      <c r="O50" s="320"/>
      <c r="P50" s="317">
        <f t="shared" si="91"/>
        <v>0</v>
      </c>
      <c r="Q50" s="302"/>
      <c r="R50" s="302"/>
      <c r="S50" s="302"/>
      <c r="T50" s="302"/>
      <c r="U50" s="149">
        <f t="shared" si="77"/>
        <v>0</v>
      </c>
      <c r="V50" s="302"/>
      <c r="W50" s="302"/>
      <c r="X50" s="302"/>
      <c r="Y50" s="302"/>
      <c r="Z50" s="320"/>
      <c r="AA50" s="310">
        <f t="shared" si="78"/>
        <v>35000</v>
      </c>
      <c r="AB50" s="300">
        <f t="shared" si="79"/>
        <v>35000</v>
      </c>
      <c r="AC50" s="300">
        <f t="shared" si="80"/>
        <v>0</v>
      </c>
      <c r="AD50" s="300">
        <f t="shared" si="81"/>
        <v>0</v>
      </c>
      <c r="AE50" s="300">
        <f t="shared" si="82"/>
        <v>0</v>
      </c>
      <c r="AF50" s="300">
        <f t="shared" si="83"/>
        <v>0</v>
      </c>
      <c r="AG50" s="300">
        <f t="shared" si="84"/>
        <v>0</v>
      </c>
      <c r="AH50" s="300">
        <f t="shared" si="85"/>
        <v>0</v>
      </c>
      <c r="AI50" s="300">
        <f t="shared" si="86"/>
        <v>0</v>
      </c>
      <c r="AJ50" s="300">
        <f t="shared" si="87"/>
        <v>0</v>
      </c>
      <c r="AK50" s="300">
        <f t="shared" si="88"/>
        <v>0</v>
      </c>
      <c r="AL50" s="114">
        <f t="shared" si="89"/>
        <v>35000</v>
      </c>
    </row>
    <row r="51" spans="1:38" s="55" customFormat="1" x14ac:dyDescent="0.2">
      <c r="A51" s="81" t="s">
        <v>4</v>
      </c>
      <c r="B51" s="99" t="s">
        <v>120</v>
      </c>
      <c r="C51" s="109" t="s">
        <v>84</v>
      </c>
      <c r="D51" s="182" t="s">
        <v>71</v>
      </c>
      <c r="E51" s="317">
        <f t="shared" si="90"/>
        <v>185000</v>
      </c>
      <c r="F51" s="302">
        <v>185000</v>
      </c>
      <c r="G51" s="302"/>
      <c r="H51" s="302"/>
      <c r="I51" s="302"/>
      <c r="J51" s="149">
        <f t="shared" si="76"/>
        <v>0</v>
      </c>
      <c r="K51" s="302"/>
      <c r="L51" s="302"/>
      <c r="M51" s="302"/>
      <c r="N51" s="302"/>
      <c r="O51" s="320"/>
      <c r="P51" s="317">
        <f t="shared" si="91"/>
        <v>0</v>
      </c>
      <c r="Q51" s="302"/>
      <c r="R51" s="302"/>
      <c r="S51" s="302"/>
      <c r="T51" s="302"/>
      <c r="U51" s="149">
        <f t="shared" si="77"/>
        <v>0</v>
      </c>
      <c r="V51" s="302"/>
      <c r="W51" s="302"/>
      <c r="X51" s="302"/>
      <c r="Y51" s="302"/>
      <c r="Z51" s="320"/>
      <c r="AA51" s="310">
        <f t="shared" si="78"/>
        <v>185000</v>
      </c>
      <c r="AB51" s="300">
        <f t="shared" si="79"/>
        <v>185000</v>
      </c>
      <c r="AC51" s="300">
        <f t="shared" si="80"/>
        <v>0</v>
      </c>
      <c r="AD51" s="300">
        <f t="shared" si="81"/>
        <v>0</v>
      </c>
      <c r="AE51" s="300">
        <f t="shared" si="82"/>
        <v>0</v>
      </c>
      <c r="AF51" s="300">
        <f t="shared" si="83"/>
        <v>0</v>
      </c>
      <c r="AG51" s="300">
        <f t="shared" si="84"/>
        <v>0</v>
      </c>
      <c r="AH51" s="300">
        <f t="shared" si="85"/>
        <v>0</v>
      </c>
      <c r="AI51" s="300">
        <f t="shared" si="86"/>
        <v>0</v>
      </c>
      <c r="AJ51" s="300">
        <f t="shared" si="87"/>
        <v>0</v>
      </c>
      <c r="AK51" s="300">
        <f t="shared" si="88"/>
        <v>0</v>
      </c>
      <c r="AL51" s="114">
        <f t="shared" si="89"/>
        <v>185000</v>
      </c>
    </row>
    <row r="52" spans="1:38" s="55" customFormat="1" ht="16.5" customHeight="1" x14ac:dyDescent="0.2">
      <c r="A52" s="81" t="s">
        <v>5</v>
      </c>
      <c r="B52" s="99" t="s">
        <v>113</v>
      </c>
      <c r="C52" s="99" t="s">
        <v>84</v>
      </c>
      <c r="D52" s="158" t="s">
        <v>130</v>
      </c>
      <c r="E52" s="317">
        <f t="shared" si="90"/>
        <v>99700</v>
      </c>
      <c r="F52" s="301">
        <v>99700</v>
      </c>
      <c r="G52" s="301"/>
      <c r="H52" s="301"/>
      <c r="I52" s="301"/>
      <c r="J52" s="149">
        <f t="shared" si="76"/>
        <v>0</v>
      </c>
      <c r="K52" s="301"/>
      <c r="L52" s="301"/>
      <c r="M52" s="301"/>
      <c r="N52" s="301"/>
      <c r="O52" s="319"/>
      <c r="P52" s="317">
        <f t="shared" si="91"/>
        <v>0</v>
      </c>
      <c r="Q52" s="301"/>
      <c r="R52" s="301"/>
      <c r="S52" s="301"/>
      <c r="T52" s="301"/>
      <c r="U52" s="149">
        <f t="shared" si="77"/>
        <v>0</v>
      </c>
      <c r="V52" s="301"/>
      <c r="W52" s="301"/>
      <c r="X52" s="301"/>
      <c r="Y52" s="301"/>
      <c r="Z52" s="319"/>
      <c r="AA52" s="310">
        <f t="shared" si="78"/>
        <v>99700</v>
      </c>
      <c r="AB52" s="300">
        <f t="shared" si="79"/>
        <v>99700</v>
      </c>
      <c r="AC52" s="300">
        <f t="shared" si="80"/>
        <v>0</v>
      </c>
      <c r="AD52" s="300">
        <f t="shared" si="81"/>
        <v>0</v>
      </c>
      <c r="AE52" s="300">
        <f t="shared" si="82"/>
        <v>0</v>
      </c>
      <c r="AF52" s="300">
        <f t="shared" si="83"/>
        <v>0</v>
      </c>
      <c r="AG52" s="300">
        <f t="shared" si="84"/>
        <v>0</v>
      </c>
      <c r="AH52" s="300">
        <f t="shared" si="85"/>
        <v>0</v>
      </c>
      <c r="AI52" s="300">
        <f t="shared" si="86"/>
        <v>0</v>
      </c>
      <c r="AJ52" s="300">
        <f t="shared" si="87"/>
        <v>0</v>
      </c>
      <c r="AK52" s="300">
        <f t="shared" si="88"/>
        <v>0</v>
      </c>
      <c r="AL52" s="114">
        <f t="shared" si="89"/>
        <v>99700</v>
      </c>
    </row>
    <row r="53" spans="1:38" s="55" customFormat="1" x14ac:dyDescent="0.2">
      <c r="A53" s="81" t="s">
        <v>161</v>
      </c>
      <c r="B53" s="99" t="s">
        <v>162</v>
      </c>
      <c r="C53" s="99" t="s">
        <v>85</v>
      </c>
      <c r="D53" s="181" t="s">
        <v>163</v>
      </c>
      <c r="E53" s="317">
        <f t="shared" si="90"/>
        <v>5984400</v>
      </c>
      <c r="F53" s="301">
        <v>5984400</v>
      </c>
      <c r="G53" s="301"/>
      <c r="H53" s="301"/>
      <c r="I53" s="301"/>
      <c r="J53" s="149">
        <f t="shared" si="76"/>
        <v>0</v>
      </c>
      <c r="K53" s="301"/>
      <c r="L53" s="301"/>
      <c r="M53" s="301"/>
      <c r="N53" s="301"/>
      <c r="O53" s="319"/>
      <c r="P53" s="317">
        <f t="shared" si="91"/>
        <v>0</v>
      </c>
      <c r="Q53" s="301"/>
      <c r="R53" s="301"/>
      <c r="S53" s="301"/>
      <c r="T53" s="301"/>
      <c r="U53" s="149">
        <f t="shared" si="77"/>
        <v>0</v>
      </c>
      <c r="V53" s="301"/>
      <c r="W53" s="301"/>
      <c r="X53" s="301"/>
      <c r="Y53" s="301"/>
      <c r="Z53" s="319"/>
      <c r="AA53" s="310">
        <f t="shared" si="78"/>
        <v>5984400</v>
      </c>
      <c r="AB53" s="300">
        <f t="shared" si="79"/>
        <v>5984400</v>
      </c>
      <c r="AC53" s="300">
        <f t="shared" si="80"/>
        <v>0</v>
      </c>
      <c r="AD53" s="300">
        <f t="shared" si="81"/>
        <v>0</v>
      </c>
      <c r="AE53" s="300">
        <f t="shared" si="82"/>
        <v>0</v>
      </c>
      <c r="AF53" s="300">
        <f t="shared" si="83"/>
        <v>0</v>
      </c>
      <c r="AG53" s="300">
        <f t="shared" si="84"/>
        <v>0</v>
      </c>
      <c r="AH53" s="300">
        <f t="shared" si="85"/>
        <v>0</v>
      </c>
      <c r="AI53" s="300">
        <f t="shared" si="86"/>
        <v>0</v>
      </c>
      <c r="AJ53" s="300">
        <f t="shared" si="87"/>
        <v>0</v>
      </c>
      <c r="AK53" s="300">
        <f t="shared" si="88"/>
        <v>0</v>
      </c>
      <c r="AL53" s="114">
        <f t="shared" si="89"/>
        <v>5984400</v>
      </c>
    </row>
    <row r="54" spans="1:38" s="55" customFormat="1" x14ac:dyDescent="0.2">
      <c r="A54" s="81" t="s">
        <v>6</v>
      </c>
      <c r="B54" s="99" t="s">
        <v>114</v>
      </c>
      <c r="C54" s="99" t="s">
        <v>83</v>
      </c>
      <c r="D54" s="181" t="s">
        <v>153</v>
      </c>
      <c r="E54" s="317">
        <f t="shared" si="90"/>
        <v>31100</v>
      </c>
      <c r="F54" s="301">
        <v>31100</v>
      </c>
      <c r="G54" s="301"/>
      <c r="H54" s="301"/>
      <c r="I54" s="301"/>
      <c r="J54" s="149">
        <f t="shared" si="76"/>
        <v>0</v>
      </c>
      <c r="K54" s="301"/>
      <c r="L54" s="301"/>
      <c r="M54" s="301"/>
      <c r="N54" s="301"/>
      <c r="O54" s="319"/>
      <c r="P54" s="317">
        <f t="shared" si="91"/>
        <v>0</v>
      </c>
      <c r="Q54" s="301"/>
      <c r="R54" s="301"/>
      <c r="S54" s="301"/>
      <c r="T54" s="301"/>
      <c r="U54" s="149">
        <f t="shared" si="77"/>
        <v>0</v>
      </c>
      <c r="V54" s="301"/>
      <c r="W54" s="301"/>
      <c r="X54" s="301"/>
      <c r="Y54" s="301"/>
      <c r="Z54" s="319"/>
      <c r="AA54" s="310">
        <f t="shared" si="78"/>
        <v>31100</v>
      </c>
      <c r="AB54" s="300">
        <f t="shared" si="79"/>
        <v>31100</v>
      </c>
      <c r="AC54" s="300">
        <f t="shared" si="80"/>
        <v>0</v>
      </c>
      <c r="AD54" s="300">
        <f t="shared" si="81"/>
        <v>0</v>
      </c>
      <c r="AE54" s="300">
        <f t="shared" si="82"/>
        <v>0</v>
      </c>
      <c r="AF54" s="300">
        <f t="shared" si="83"/>
        <v>0</v>
      </c>
      <c r="AG54" s="300">
        <f t="shared" si="84"/>
        <v>0</v>
      </c>
      <c r="AH54" s="300">
        <f t="shared" si="85"/>
        <v>0</v>
      </c>
      <c r="AI54" s="300">
        <f t="shared" si="86"/>
        <v>0</v>
      </c>
      <c r="AJ54" s="300">
        <f t="shared" si="87"/>
        <v>0</v>
      </c>
      <c r="AK54" s="300">
        <f t="shared" si="88"/>
        <v>0</v>
      </c>
      <c r="AL54" s="114">
        <f t="shared" si="89"/>
        <v>31100</v>
      </c>
    </row>
    <row r="55" spans="1:38" s="55" customFormat="1" x14ac:dyDescent="0.2">
      <c r="A55" s="81" t="s">
        <v>8</v>
      </c>
      <c r="B55" s="99" t="s">
        <v>7</v>
      </c>
      <c r="C55" s="109" t="s">
        <v>76</v>
      </c>
      <c r="D55" s="182" t="s">
        <v>121</v>
      </c>
      <c r="E55" s="317">
        <f t="shared" si="90"/>
        <v>3100</v>
      </c>
      <c r="F55" s="302">
        <v>3100</v>
      </c>
      <c r="G55" s="302"/>
      <c r="H55" s="302"/>
      <c r="I55" s="302"/>
      <c r="J55" s="149">
        <f t="shared" si="76"/>
        <v>0</v>
      </c>
      <c r="K55" s="302"/>
      <c r="L55" s="302"/>
      <c r="M55" s="302"/>
      <c r="N55" s="302"/>
      <c r="O55" s="320"/>
      <c r="P55" s="317">
        <f t="shared" si="91"/>
        <v>0</v>
      </c>
      <c r="Q55" s="302"/>
      <c r="R55" s="302"/>
      <c r="S55" s="302"/>
      <c r="T55" s="302"/>
      <c r="U55" s="149">
        <f t="shared" si="77"/>
        <v>0</v>
      </c>
      <c r="V55" s="302"/>
      <c r="W55" s="302"/>
      <c r="X55" s="302"/>
      <c r="Y55" s="302"/>
      <c r="Z55" s="320"/>
      <c r="AA55" s="310">
        <f t="shared" si="78"/>
        <v>3100</v>
      </c>
      <c r="AB55" s="300">
        <f t="shared" si="79"/>
        <v>3100</v>
      </c>
      <c r="AC55" s="300">
        <f t="shared" si="80"/>
        <v>0</v>
      </c>
      <c r="AD55" s="300">
        <f t="shared" si="81"/>
        <v>0</v>
      </c>
      <c r="AE55" s="300">
        <f t="shared" si="82"/>
        <v>0</v>
      </c>
      <c r="AF55" s="300">
        <f t="shared" si="83"/>
        <v>0</v>
      </c>
      <c r="AG55" s="300">
        <f t="shared" si="84"/>
        <v>0</v>
      </c>
      <c r="AH55" s="300">
        <f t="shared" si="85"/>
        <v>0</v>
      </c>
      <c r="AI55" s="300">
        <f t="shared" si="86"/>
        <v>0</v>
      </c>
      <c r="AJ55" s="300">
        <f t="shared" si="87"/>
        <v>0</v>
      </c>
      <c r="AK55" s="300">
        <f t="shared" si="88"/>
        <v>0</v>
      </c>
      <c r="AL55" s="114">
        <f t="shared" si="89"/>
        <v>3100</v>
      </c>
    </row>
    <row r="56" spans="1:38" s="55" customFormat="1" x14ac:dyDescent="0.2">
      <c r="A56" s="81" t="s">
        <v>9</v>
      </c>
      <c r="B56" s="99" t="s">
        <v>10</v>
      </c>
      <c r="C56" s="109" t="s">
        <v>76</v>
      </c>
      <c r="D56" s="182" t="s">
        <v>122</v>
      </c>
      <c r="E56" s="317">
        <f t="shared" si="90"/>
        <v>6200</v>
      </c>
      <c r="F56" s="302">
        <v>6200</v>
      </c>
      <c r="G56" s="302"/>
      <c r="H56" s="302"/>
      <c r="I56" s="302"/>
      <c r="J56" s="149">
        <f t="shared" si="76"/>
        <v>0</v>
      </c>
      <c r="K56" s="302"/>
      <c r="L56" s="302"/>
      <c r="M56" s="302"/>
      <c r="N56" s="302"/>
      <c r="O56" s="320"/>
      <c r="P56" s="317">
        <f t="shared" si="91"/>
        <v>0</v>
      </c>
      <c r="Q56" s="302"/>
      <c r="R56" s="302"/>
      <c r="S56" s="302"/>
      <c r="T56" s="302"/>
      <c r="U56" s="149">
        <f t="shared" si="77"/>
        <v>0</v>
      </c>
      <c r="V56" s="302"/>
      <c r="W56" s="302"/>
      <c r="X56" s="302"/>
      <c r="Y56" s="302"/>
      <c r="Z56" s="320"/>
      <c r="AA56" s="310">
        <f t="shared" si="78"/>
        <v>6200</v>
      </c>
      <c r="AB56" s="300">
        <f t="shared" si="79"/>
        <v>6200</v>
      </c>
      <c r="AC56" s="300">
        <f t="shared" si="80"/>
        <v>0</v>
      </c>
      <c r="AD56" s="300">
        <f t="shared" si="81"/>
        <v>0</v>
      </c>
      <c r="AE56" s="300">
        <f t="shared" si="82"/>
        <v>0</v>
      </c>
      <c r="AF56" s="300">
        <f t="shared" si="83"/>
        <v>0</v>
      </c>
      <c r="AG56" s="300">
        <f t="shared" si="84"/>
        <v>0</v>
      </c>
      <c r="AH56" s="300">
        <f t="shared" si="85"/>
        <v>0</v>
      </c>
      <c r="AI56" s="300">
        <f t="shared" si="86"/>
        <v>0</v>
      </c>
      <c r="AJ56" s="300">
        <f t="shared" si="87"/>
        <v>0</v>
      </c>
      <c r="AK56" s="300">
        <f t="shared" si="88"/>
        <v>0</v>
      </c>
      <c r="AL56" s="114">
        <f t="shared" si="89"/>
        <v>6200</v>
      </c>
    </row>
    <row r="57" spans="1:38" s="55" customFormat="1" ht="25.5" x14ac:dyDescent="0.2">
      <c r="A57" s="81" t="s">
        <v>420</v>
      </c>
      <c r="B57" s="99" t="s">
        <v>421</v>
      </c>
      <c r="C57" s="109" t="s">
        <v>76</v>
      </c>
      <c r="D57" s="182" t="s">
        <v>422</v>
      </c>
      <c r="E57" s="317">
        <f t="shared" si="90"/>
        <v>0</v>
      </c>
      <c r="F57" s="302"/>
      <c r="G57" s="302"/>
      <c r="H57" s="302"/>
      <c r="I57" s="302"/>
      <c r="J57" s="149">
        <f t="shared" si="76"/>
        <v>0</v>
      </c>
      <c r="K57" s="302"/>
      <c r="L57" s="302"/>
      <c r="M57" s="302"/>
      <c r="N57" s="302"/>
      <c r="O57" s="320"/>
      <c r="P57" s="317">
        <f t="shared" si="91"/>
        <v>0</v>
      </c>
      <c r="Q57" s="302"/>
      <c r="R57" s="302"/>
      <c r="S57" s="302"/>
      <c r="T57" s="302"/>
      <c r="U57" s="149">
        <f t="shared" si="77"/>
        <v>0</v>
      </c>
      <c r="V57" s="302"/>
      <c r="W57" s="302"/>
      <c r="X57" s="302"/>
      <c r="Y57" s="302"/>
      <c r="Z57" s="320"/>
      <c r="AA57" s="310">
        <f t="shared" ref="AA57" si="92">SUM(E57+P57)</f>
        <v>0</v>
      </c>
      <c r="AB57" s="300">
        <f t="shared" ref="AB57" si="93">SUM(F57+Q57)</f>
        <v>0</v>
      </c>
      <c r="AC57" s="300">
        <f t="shared" ref="AC57" si="94">SUM(G57+R57)</f>
        <v>0</v>
      </c>
      <c r="AD57" s="300">
        <f t="shared" ref="AD57" si="95">SUM(H57+S57)</f>
        <v>0</v>
      </c>
      <c r="AE57" s="300">
        <f t="shared" ref="AE57" si="96">SUM(I57+T57)</f>
        <v>0</v>
      </c>
      <c r="AF57" s="300">
        <f t="shared" ref="AF57" si="97">SUM(J57+U57)</f>
        <v>0</v>
      </c>
      <c r="AG57" s="300">
        <f t="shared" ref="AG57" si="98">SUM(K57+V57)</f>
        <v>0</v>
      </c>
      <c r="AH57" s="300">
        <f t="shared" ref="AH57" si="99">SUM(L57+W57)</f>
        <v>0</v>
      </c>
      <c r="AI57" s="300">
        <f t="shared" ref="AI57" si="100">SUM(M57+X57)</f>
        <v>0</v>
      </c>
      <c r="AJ57" s="300">
        <f t="shared" ref="AJ57" si="101">SUM(N57+Y57)</f>
        <v>0</v>
      </c>
      <c r="AK57" s="300">
        <f t="shared" ref="AK57" si="102">SUM(O57+Z57)</f>
        <v>0</v>
      </c>
      <c r="AL57" s="114">
        <f t="shared" ref="AL57" si="103">SUM(AA57+AF57)</f>
        <v>0</v>
      </c>
    </row>
    <row r="58" spans="1:38" s="55" customFormat="1" x14ac:dyDescent="0.2">
      <c r="A58" s="97" t="s">
        <v>316</v>
      </c>
      <c r="B58" s="98" t="s">
        <v>317</v>
      </c>
      <c r="C58" s="110" t="s">
        <v>85</v>
      </c>
      <c r="D58" s="182" t="s">
        <v>318</v>
      </c>
      <c r="E58" s="317">
        <f t="shared" si="90"/>
        <v>13995556</v>
      </c>
      <c r="F58" s="302">
        <v>13995556</v>
      </c>
      <c r="G58" s="302">
        <v>10985046</v>
      </c>
      <c r="H58" s="302">
        <v>357800</v>
      </c>
      <c r="I58" s="302"/>
      <c r="J58" s="149">
        <f t="shared" si="76"/>
        <v>180000</v>
      </c>
      <c r="K58" s="302"/>
      <c r="L58" s="302">
        <v>180000</v>
      </c>
      <c r="M58" s="302">
        <v>20000</v>
      </c>
      <c r="N58" s="302"/>
      <c r="O58" s="320"/>
      <c r="P58" s="317">
        <f t="shared" si="91"/>
        <v>0</v>
      </c>
      <c r="Q58" s="302"/>
      <c r="R58" s="302"/>
      <c r="S58" s="302"/>
      <c r="T58" s="302"/>
      <c r="U58" s="149">
        <f t="shared" si="77"/>
        <v>0</v>
      </c>
      <c r="V58" s="302"/>
      <c r="W58" s="302"/>
      <c r="X58" s="302"/>
      <c r="Y58" s="302"/>
      <c r="Z58" s="320"/>
      <c r="AA58" s="310">
        <f t="shared" si="78"/>
        <v>13995556</v>
      </c>
      <c r="AB58" s="300">
        <f t="shared" si="79"/>
        <v>13995556</v>
      </c>
      <c r="AC58" s="300">
        <f t="shared" si="80"/>
        <v>10985046</v>
      </c>
      <c r="AD58" s="300">
        <f t="shared" si="81"/>
        <v>357800</v>
      </c>
      <c r="AE58" s="300">
        <f t="shared" si="82"/>
        <v>0</v>
      </c>
      <c r="AF58" s="300">
        <f t="shared" si="83"/>
        <v>180000</v>
      </c>
      <c r="AG58" s="300">
        <f t="shared" si="84"/>
        <v>0</v>
      </c>
      <c r="AH58" s="300">
        <f t="shared" si="85"/>
        <v>180000</v>
      </c>
      <c r="AI58" s="300">
        <f t="shared" si="86"/>
        <v>20000</v>
      </c>
      <c r="AJ58" s="300">
        <f t="shared" si="87"/>
        <v>0</v>
      </c>
      <c r="AK58" s="300">
        <f t="shared" si="88"/>
        <v>0</v>
      </c>
      <c r="AL58" s="114">
        <f t="shared" si="89"/>
        <v>14175556</v>
      </c>
    </row>
    <row r="59" spans="1:38" s="55" customFormat="1" ht="38.25" x14ac:dyDescent="0.2">
      <c r="A59" s="97" t="s">
        <v>12</v>
      </c>
      <c r="B59" s="98" t="s">
        <v>104</v>
      </c>
      <c r="C59" s="110" t="s">
        <v>86</v>
      </c>
      <c r="D59" s="158" t="s">
        <v>154</v>
      </c>
      <c r="E59" s="317">
        <f t="shared" si="90"/>
        <v>900000</v>
      </c>
      <c r="F59" s="301">
        <v>900000</v>
      </c>
      <c r="G59" s="301"/>
      <c r="H59" s="301"/>
      <c r="I59" s="301"/>
      <c r="J59" s="149">
        <f t="shared" si="76"/>
        <v>0</v>
      </c>
      <c r="K59" s="301"/>
      <c r="L59" s="301"/>
      <c r="M59" s="301"/>
      <c r="N59" s="301"/>
      <c r="O59" s="319"/>
      <c r="P59" s="317">
        <f t="shared" si="91"/>
        <v>0</v>
      </c>
      <c r="Q59" s="301"/>
      <c r="R59" s="301"/>
      <c r="S59" s="301"/>
      <c r="T59" s="301"/>
      <c r="U59" s="149">
        <f t="shared" si="77"/>
        <v>0</v>
      </c>
      <c r="V59" s="301"/>
      <c r="W59" s="301"/>
      <c r="X59" s="301"/>
      <c r="Y59" s="301"/>
      <c r="Z59" s="319"/>
      <c r="AA59" s="310">
        <f t="shared" si="78"/>
        <v>900000</v>
      </c>
      <c r="AB59" s="300">
        <f t="shared" si="79"/>
        <v>900000</v>
      </c>
      <c r="AC59" s="300">
        <f t="shared" si="80"/>
        <v>0</v>
      </c>
      <c r="AD59" s="300">
        <f t="shared" si="81"/>
        <v>0</v>
      </c>
      <c r="AE59" s="300">
        <f t="shared" si="82"/>
        <v>0</v>
      </c>
      <c r="AF59" s="300">
        <f t="shared" si="83"/>
        <v>0</v>
      </c>
      <c r="AG59" s="300">
        <f t="shared" si="84"/>
        <v>0</v>
      </c>
      <c r="AH59" s="300">
        <f t="shared" si="85"/>
        <v>0</v>
      </c>
      <c r="AI59" s="300">
        <f t="shared" si="86"/>
        <v>0</v>
      </c>
      <c r="AJ59" s="300">
        <f t="shared" si="87"/>
        <v>0</v>
      </c>
      <c r="AK59" s="300">
        <f t="shared" si="88"/>
        <v>0</v>
      </c>
      <c r="AL59" s="114">
        <f t="shared" si="89"/>
        <v>900000</v>
      </c>
    </row>
    <row r="60" spans="1:38" s="55" customFormat="1" ht="25.5" x14ac:dyDescent="0.2">
      <c r="A60" s="97" t="s">
        <v>156</v>
      </c>
      <c r="B60" s="98" t="s">
        <v>157</v>
      </c>
      <c r="C60" s="98" t="s">
        <v>86</v>
      </c>
      <c r="D60" s="157" t="s">
        <v>155</v>
      </c>
      <c r="E60" s="317">
        <f t="shared" si="90"/>
        <v>11737</v>
      </c>
      <c r="F60" s="304">
        <v>11737</v>
      </c>
      <c r="G60" s="304"/>
      <c r="H60" s="304"/>
      <c r="I60" s="304"/>
      <c r="J60" s="149">
        <f t="shared" si="76"/>
        <v>0</v>
      </c>
      <c r="K60" s="304"/>
      <c r="L60" s="304"/>
      <c r="M60" s="304"/>
      <c r="N60" s="304"/>
      <c r="O60" s="324"/>
      <c r="P60" s="317">
        <f t="shared" si="91"/>
        <v>0</v>
      </c>
      <c r="Q60" s="304"/>
      <c r="R60" s="304"/>
      <c r="S60" s="304"/>
      <c r="T60" s="304"/>
      <c r="U60" s="149">
        <f t="shared" si="77"/>
        <v>0</v>
      </c>
      <c r="V60" s="304"/>
      <c r="W60" s="304"/>
      <c r="X60" s="304"/>
      <c r="Y60" s="304"/>
      <c r="Z60" s="324"/>
      <c r="AA60" s="310">
        <f t="shared" si="78"/>
        <v>11737</v>
      </c>
      <c r="AB60" s="300">
        <f t="shared" si="79"/>
        <v>11737</v>
      </c>
      <c r="AC60" s="300">
        <f t="shared" si="80"/>
        <v>0</v>
      </c>
      <c r="AD60" s="300">
        <f t="shared" si="81"/>
        <v>0</v>
      </c>
      <c r="AE60" s="300">
        <f t="shared" si="82"/>
        <v>0</v>
      </c>
      <c r="AF60" s="300">
        <f t="shared" si="83"/>
        <v>0</v>
      </c>
      <c r="AG60" s="300">
        <f t="shared" si="84"/>
        <v>0</v>
      </c>
      <c r="AH60" s="300">
        <f t="shared" si="85"/>
        <v>0</v>
      </c>
      <c r="AI60" s="300">
        <f t="shared" si="86"/>
        <v>0</v>
      </c>
      <c r="AJ60" s="300">
        <f t="shared" si="87"/>
        <v>0</v>
      </c>
      <c r="AK60" s="300">
        <f t="shared" si="88"/>
        <v>0</v>
      </c>
      <c r="AL60" s="114">
        <f t="shared" si="89"/>
        <v>11737</v>
      </c>
    </row>
    <row r="61" spans="1:38" s="55" customFormat="1" ht="25.5" x14ac:dyDescent="0.2">
      <c r="A61" s="97" t="s">
        <v>11</v>
      </c>
      <c r="B61" s="98" t="s">
        <v>41</v>
      </c>
      <c r="C61" s="98" t="s">
        <v>61</v>
      </c>
      <c r="D61" s="158" t="s">
        <v>158</v>
      </c>
      <c r="E61" s="317">
        <f>SUM(F61)</f>
        <v>30000</v>
      </c>
      <c r="F61" s="301">
        <v>30000</v>
      </c>
      <c r="G61" s="301"/>
      <c r="H61" s="301"/>
      <c r="I61" s="301"/>
      <c r="J61" s="149">
        <f t="shared" si="76"/>
        <v>0</v>
      </c>
      <c r="K61" s="301"/>
      <c r="L61" s="301"/>
      <c r="M61" s="301"/>
      <c r="N61" s="301"/>
      <c r="O61" s="319"/>
      <c r="P61" s="317">
        <f>SUM(Q61)</f>
        <v>0</v>
      </c>
      <c r="Q61" s="301"/>
      <c r="R61" s="301"/>
      <c r="S61" s="301"/>
      <c r="T61" s="301"/>
      <c r="U61" s="149">
        <f t="shared" si="77"/>
        <v>0</v>
      </c>
      <c r="V61" s="301"/>
      <c r="W61" s="301"/>
      <c r="X61" s="301"/>
      <c r="Y61" s="301"/>
      <c r="Z61" s="319"/>
      <c r="AA61" s="310">
        <f t="shared" si="78"/>
        <v>30000</v>
      </c>
      <c r="AB61" s="300">
        <f t="shared" si="79"/>
        <v>30000</v>
      </c>
      <c r="AC61" s="300">
        <f t="shared" si="80"/>
        <v>0</v>
      </c>
      <c r="AD61" s="300">
        <f t="shared" si="81"/>
        <v>0</v>
      </c>
      <c r="AE61" s="300">
        <f t="shared" si="82"/>
        <v>0</v>
      </c>
      <c r="AF61" s="300">
        <f t="shared" si="83"/>
        <v>0</v>
      </c>
      <c r="AG61" s="300">
        <f t="shared" si="84"/>
        <v>0</v>
      </c>
      <c r="AH61" s="300">
        <f t="shared" si="85"/>
        <v>0</v>
      </c>
      <c r="AI61" s="300">
        <f t="shared" si="86"/>
        <v>0</v>
      </c>
      <c r="AJ61" s="300">
        <f t="shared" si="87"/>
        <v>0</v>
      </c>
      <c r="AK61" s="300">
        <f t="shared" si="88"/>
        <v>0</v>
      </c>
      <c r="AL61" s="114">
        <f t="shared" si="89"/>
        <v>30000</v>
      </c>
    </row>
    <row r="62" spans="1:38" s="55" customFormat="1" x14ac:dyDescent="0.2">
      <c r="A62" s="97" t="s">
        <v>322</v>
      </c>
      <c r="B62" s="98" t="s">
        <v>323</v>
      </c>
      <c r="C62" s="98" t="s">
        <v>83</v>
      </c>
      <c r="D62" s="158" t="s">
        <v>324</v>
      </c>
      <c r="E62" s="317">
        <f t="shared" ref="E62:E63" si="104">SUM(F62)</f>
        <v>1000</v>
      </c>
      <c r="F62" s="301">
        <v>1000</v>
      </c>
      <c r="G62" s="301"/>
      <c r="H62" s="301"/>
      <c r="I62" s="301"/>
      <c r="J62" s="149">
        <f t="shared" si="76"/>
        <v>0</v>
      </c>
      <c r="K62" s="301"/>
      <c r="L62" s="301"/>
      <c r="M62" s="301"/>
      <c r="N62" s="301"/>
      <c r="O62" s="319"/>
      <c r="P62" s="317">
        <f t="shared" si="91"/>
        <v>0</v>
      </c>
      <c r="Q62" s="301"/>
      <c r="R62" s="301"/>
      <c r="S62" s="301"/>
      <c r="T62" s="301"/>
      <c r="U62" s="149">
        <f t="shared" si="77"/>
        <v>0</v>
      </c>
      <c r="V62" s="301"/>
      <c r="W62" s="301"/>
      <c r="X62" s="301"/>
      <c r="Y62" s="301"/>
      <c r="Z62" s="319"/>
      <c r="AA62" s="310">
        <f t="shared" si="78"/>
        <v>1000</v>
      </c>
      <c r="AB62" s="300">
        <f t="shared" si="79"/>
        <v>1000</v>
      </c>
      <c r="AC62" s="300">
        <f t="shared" si="80"/>
        <v>0</v>
      </c>
      <c r="AD62" s="300">
        <f t="shared" si="81"/>
        <v>0</v>
      </c>
      <c r="AE62" s="300">
        <f t="shared" si="82"/>
        <v>0</v>
      </c>
      <c r="AF62" s="300">
        <f t="shared" si="83"/>
        <v>0</v>
      </c>
      <c r="AG62" s="300">
        <f t="shared" si="84"/>
        <v>0</v>
      </c>
      <c r="AH62" s="300">
        <f t="shared" si="85"/>
        <v>0</v>
      </c>
      <c r="AI62" s="300">
        <f t="shared" si="86"/>
        <v>0</v>
      </c>
      <c r="AJ62" s="300">
        <f t="shared" si="87"/>
        <v>0</v>
      </c>
      <c r="AK62" s="300">
        <f t="shared" si="88"/>
        <v>0</v>
      </c>
      <c r="AL62" s="114">
        <f t="shared" si="89"/>
        <v>1000</v>
      </c>
    </row>
    <row r="63" spans="1:38" s="55" customFormat="1" ht="26.25" thickBot="1" x14ac:dyDescent="0.25">
      <c r="A63" s="107" t="s">
        <v>159</v>
      </c>
      <c r="B63" s="108" t="s">
        <v>160</v>
      </c>
      <c r="C63" s="108" t="s">
        <v>83</v>
      </c>
      <c r="D63" s="191" t="s">
        <v>295</v>
      </c>
      <c r="E63" s="317">
        <f t="shared" si="104"/>
        <v>150000</v>
      </c>
      <c r="F63" s="306">
        <v>150000</v>
      </c>
      <c r="G63" s="306"/>
      <c r="H63" s="306"/>
      <c r="I63" s="306"/>
      <c r="J63" s="166">
        <f t="shared" si="76"/>
        <v>0</v>
      </c>
      <c r="K63" s="306"/>
      <c r="L63" s="306"/>
      <c r="M63" s="306"/>
      <c r="N63" s="306"/>
      <c r="O63" s="326"/>
      <c r="P63" s="317">
        <f t="shared" si="91"/>
        <v>0</v>
      </c>
      <c r="Q63" s="306"/>
      <c r="R63" s="306"/>
      <c r="S63" s="306"/>
      <c r="T63" s="306"/>
      <c r="U63" s="166">
        <f t="shared" si="77"/>
        <v>0</v>
      </c>
      <c r="V63" s="306"/>
      <c r="W63" s="306"/>
      <c r="X63" s="306"/>
      <c r="Y63" s="306"/>
      <c r="Z63" s="326"/>
      <c r="AA63" s="310">
        <f t="shared" si="78"/>
        <v>150000</v>
      </c>
      <c r="AB63" s="300">
        <f t="shared" si="79"/>
        <v>150000</v>
      </c>
      <c r="AC63" s="300">
        <f t="shared" si="80"/>
        <v>0</v>
      </c>
      <c r="AD63" s="300">
        <f t="shared" si="81"/>
        <v>0</v>
      </c>
      <c r="AE63" s="300">
        <f t="shared" si="82"/>
        <v>0</v>
      </c>
      <c r="AF63" s="300">
        <f t="shared" si="83"/>
        <v>0</v>
      </c>
      <c r="AG63" s="300">
        <f t="shared" si="84"/>
        <v>0</v>
      </c>
      <c r="AH63" s="300">
        <f t="shared" si="85"/>
        <v>0</v>
      </c>
      <c r="AI63" s="300">
        <f t="shared" si="86"/>
        <v>0</v>
      </c>
      <c r="AJ63" s="300">
        <f t="shared" si="87"/>
        <v>0</v>
      </c>
      <c r="AK63" s="300">
        <f t="shared" si="88"/>
        <v>0</v>
      </c>
      <c r="AL63" s="114">
        <f t="shared" si="89"/>
        <v>150000</v>
      </c>
    </row>
    <row r="64" spans="1:38" s="69" customFormat="1" x14ac:dyDescent="0.2">
      <c r="A64" s="38" t="s">
        <v>101</v>
      </c>
      <c r="B64" s="39"/>
      <c r="C64" s="39"/>
      <c r="D64" s="188" t="s">
        <v>44</v>
      </c>
      <c r="E64" s="322">
        <f t="shared" ref="E64:O64" si="105">SUM(E65)</f>
        <v>24587752</v>
      </c>
      <c r="F64" s="65">
        <f t="shared" si="105"/>
        <v>24587752</v>
      </c>
      <c r="G64" s="65">
        <f t="shared" si="105"/>
        <v>17329595</v>
      </c>
      <c r="H64" s="65">
        <f t="shared" si="105"/>
        <v>1631300</v>
      </c>
      <c r="I64" s="65">
        <f t="shared" si="105"/>
        <v>0</v>
      </c>
      <c r="J64" s="65">
        <f t="shared" si="105"/>
        <v>484492</v>
      </c>
      <c r="K64" s="65">
        <f t="shared" si="105"/>
        <v>0</v>
      </c>
      <c r="L64" s="65">
        <f t="shared" si="105"/>
        <v>484492</v>
      </c>
      <c r="M64" s="65">
        <f t="shared" si="105"/>
        <v>343600</v>
      </c>
      <c r="N64" s="65">
        <f t="shared" si="105"/>
        <v>0</v>
      </c>
      <c r="O64" s="154">
        <f t="shared" si="105"/>
        <v>0</v>
      </c>
      <c r="P64" s="322">
        <f t="shared" ref="P64:AK64" si="106">SUM(P65)</f>
        <v>0</v>
      </c>
      <c r="Q64" s="65">
        <f t="shared" si="106"/>
        <v>0</v>
      </c>
      <c r="R64" s="65">
        <f t="shared" si="106"/>
        <v>0</v>
      </c>
      <c r="S64" s="65">
        <f t="shared" si="106"/>
        <v>0</v>
      </c>
      <c r="T64" s="65">
        <f t="shared" si="106"/>
        <v>0</v>
      </c>
      <c r="U64" s="65">
        <f t="shared" si="106"/>
        <v>0</v>
      </c>
      <c r="V64" s="65">
        <f t="shared" si="106"/>
        <v>0</v>
      </c>
      <c r="W64" s="65">
        <f t="shared" si="106"/>
        <v>0</v>
      </c>
      <c r="X64" s="65">
        <f t="shared" si="106"/>
        <v>0</v>
      </c>
      <c r="Y64" s="65">
        <f t="shared" si="106"/>
        <v>0</v>
      </c>
      <c r="Z64" s="154">
        <f t="shared" si="106"/>
        <v>0</v>
      </c>
      <c r="AA64" s="311">
        <f t="shared" si="106"/>
        <v>24587752</v>
      </c>
      <c r="AB64" s="65">
        <f t="shared" si="106"/>
        <v>24587752</v>
      </c>
      <c r="AC64" s="65">
        <f t="shared" si="106"/>
        <v>17329595</v>
      </c>
      <c r="AD64" s="65">
        <f t="shared" si="106"/>
        <v>1631300</v>
      </c>
      <c r="AE64" s="65">
        <f t="shared" si="106"/>
        <v>0</v>
      </c>
      <c r="AF64" s="65">
        <f t="shared" si="106"/>
        <v>484492</v>
      </c>
      <c r="AG64" s="65">
        <f t="shared" si="106"/>
        <v>0</v>
      </c>
      <c r="AH64" s="65">
        <f t="shared" si="106"/>
        <v>484492</v>
      </c>
      <c r="AI64" s="65">
        <f t="shared" si="106"/>
        <v>343600</v>
      </c>
      <c r="AJ64" s="65">
        <f t="shared" si="106"/>
        <v>0</v>
      </c>
      <c r="AK64" s="65">
        <f t="shared" si="106"/>
        <v>0</v>
      </c>
      <c r="AL64" s="154">
        <f t="shared" ref="AL64" si="107">SUM(AL65)</f>
        <v>25072244</v>
      </c>
    </row>
    <row r="65" spans="1:38" s="69" customFormat="1" x14ac:dyDescent="0.2">
      <c r="A65" s="35" t="s">
        <v>103</v>
      </c>
      <c r="B65" s="36"/>
      <c r="C65" s="36"/>
      <c r="D65" s="179" t="s">
        <v>44</v>
      </c>
      <c r="E65" s="323">
        <f t="shared" ref="E65:AL65" si="108">SUM(E66:E72)</f>
        <v>24587752</v>
      </c>
      <c r="F65" s="64">
        <f t="shared" si="108"/>
        <v>24587752</v>
      </c>
      <c r="G65" s="64">
        <f t="shared" si="108"/>
        <v>17329595</v>
      </c>
      <c r="H65" s="64">
        <f t="shared" si="108"/>
        <v>1631300</v>
      </c>
      <c r="I65" s="64">
        <f t="shared" si="108"/>
        <v>0</v>
      </c>
      <c r="J65" s="64">
        <f t="shared" si="108"/>
        <v>484492</v>
      </c>
      <c r="K65" s="64">
        <f t="shared" si="108"/>
        <v>0</v>
      </c>
      <c r="L65" s="64">
        <f t="shared" si="108"/>
        <v>484492</v>
      </c>
      <c r="M65" s="64">
        <f t="shared" si="108"/>
        <v>343600</v>
      </c>
      <c r="N65" s="64">
        <f t="shared" si="108"/>
        <v>0</v>
      </c>
      <c r="O65" s="155">
        <f t="shared" si="108"/>
        <v>0</v>
      </c>
      <c r="P65" s="323">
        <f t="shared" si="108"/>
        <v>0</v>
      </c>
      <c r="Q65" s="64">
        <f t="shared" si="108"/>
        <v>0</v>
      </c>
      <c r="R65" s="64">
        <f t="shared" si="108"/>
        <v>0</v>
      </c>
      <c r="S65" s="64">
        <f t="shared" si="108"/>
        <v>0</v>
      </c>
      <c r="T65" s="64">
        <f t="shared" si="108"/>
        <v>0</v>
      </c>
      <c r="U65" s="64">
        <f t="shared" si="108"/>
        <v>0</v>
      </c>
      <c r="V65" s="64">
        <f t="shared" si="108"/>
        <v>0</v>
      </c>
      <c r="W65" s="64">
        <f t="shared" si="108"/>
        <v>0</v>
      </c>
      <c r="X65" s="64">
        <f t="shared" si="108"/>
        <v>0</v>
      </c>
      <c r="Y65" s="64">
        <f t="shared" si="108"/>
        <v>0</v>
      </c>
      <c r="Z65" s="155">
        <f t="shared" si="108"/>
        <v>0</v>
      </c>
      <c r="AA65" s="312">
        <f t="shared" si="108"/>
        <v>24587752</v>
      </c>
      <c r="AB65" s="64">
        <f t="shared" si="108"/>
        <v>24587752</v>
      </c>
      <c r="AC65" s="64">
        <f t="shared" si="108"/>
        <v>17329595</v>
      </c>
      <c r="AD65" s="64">
        <f t="shared" si="108"/>
        <v>1631300</v>
      </c>
      <c r="AE65" s="64">
        <f t="shared" si="108"/>
        <v>0</v>
      </c>
      <c r="AF65" s="64">
        <f t="shared" si="108"/>
        <v>484492</v>
      </c>
      <c r="AG65" s="64">
        <f t="shared" si="108"/>
        <v>0</v>
      </c>
      <c r="AH65" s="64">
        <f t="shared" si="108"/>
        <v>484492</v>
      </c>
      <c r="AI65" s="64">
        <f t="shared" si="108"/>
        <v>343600</v>
      </c>
      <c r="AJ65" s="64">
        <f t="shared" si="108"/>
        <v>0</v>
      </c>
      <c r="AK65" s="64">
        <f t="shared" si="108"/>
        <v>0</v>
      </c>
      <c r="AL65" s="155">
        <f t="shared" si="108"/>
        <v>25072244</v>
      </c>
    </row>
    <row r="66" spans="1:38" s="55" customFormat="1" ht="17.45" customHeight="1" x14ac:dyDescent="0.2">
      <c r="A66" s="83" t="s">
        <v>14</v>
      </c>
      <c r="B66" s="84" t="s">
        <v>142</v>
      </c>
      <c r="C66" s="82" t="s">
        <v>60</v>
      </c>
      <c r="D66" s="180" t="s">
        <v>272</v>
      </c>
      <c r="E66" s="317">
        <f>SUM(F66)</f>
        <v>644690</v>
      </c>
      <c r="F66" s="300">
        <v>644690</v>
      </c>
      <c r="G66" s="300">
        <v>484415</v>
      </c>
      <c r="H66" s="300">
        <v>35900</v>
      </c>
      <c r="I66" s="300"/>
      <c r="J66" s="149">
        <f t="shared" ref="J66:J72" si="109">SUM(L66+O66)</f>
        <v>0</v>
      </c>
      <c r="K66" s="300"/>
      <c r="L66" s="300"/>
      <c r="M66" s="300"/>
      <c r="N66" s="300"/>
      <c r="O66" s="318"/>
      <c r="P66" s="317">
        <f>SUM(Q66)</f>
        <v>0</v>
      </c>
      <c r="Q66" s="300"/>
      <c r="R66" s="300"/>
      <c r="S66" s="300"/>
      <c r="T66" s="300"/>
      <c r="U66" s="149">
        <f t="shared" ref="U66:U72" si="110">SUM(W66+Z66)</f>
        <v>0</v>
      </c>
      <c r="V66" s="300"/>
      <c r="W66" s="300"/>
      <c r="X66" s="300"/>
      <c r="Y66" s="300"/>
      <c r="Z66" s="318"/>
      <c r="AA66" s="310">
        <f t="shared" ref="AA66:AA72" si="111">SUM(E66+P66)</f>
        <v>644690</v>
      </c>
      <c r="AB66" s="300">
        <f t="shared" ref="AB66:AB72" si="112">SUM(F66+Q66)</f>
        <v>644690</v>
      </c>
      <c r="AC66" s="300">
        <f t="shared" ref="AC66:AC72" si="113">SUM(G66+R66)</f>
        <v>484415</v>
      </c>
      <c r="AD66" s="300">
        <f t="shared" ref="AD66:AD72" si="114">SUM(H66+S66)</f>
        <v>35900</v>
      </c>
      <c r="AE66" s="300">
        <f t="shared" ref="AE66:AE72" si="115">SUM(I66+T66)</f>
        <v>0</v>
      </c>
      <c r="AF66" s="300">
        <f t="shared" ref="AF66:AF72" si="116">SUM(J66+U66)</f>
        <v>0</v>
      </c>
      <c r="AG66" s="300">
        <f t="shared" ref="AG66:AG72" si="117">SUM(K66+V66)</f>
        <v>0</v>
      </c>
      <c r="AH66" s="300">
        <f t="shared" ref="AH66:AH72" si="118">SUM(L66+W66)</f>
        <v>0</v>
      </c>
      <c r="AI66" s="300">
        <f t="shared" ref="AI66:AI72" si="119">SUM(M66+X66)</f>
        <v>0</v>
      </c>
      <c r="AJ66" s="300">
        <f t="shared" ref="AJ66:AJ72" si="120">SUM(N66+Y66)</f>
        <v>0</v>
      </c>
      <c r="AK66" s="300">
        <f t="shared" ref="AK66:AK72" si="121">SUM(O66+Z66)</f>
        <v>0</v>
      </c>
      <c r="AL66" s="114">
        <f t="shared" ref="AL66:AL72" si="122">SUM(AA66+AF66)</f>
        <v>644690</v>
      </c>
    </row>
    <row r="67" spans="1:38" s="55" customFormat="1" x14ac:dyDescent="0.2">
      <c r="A67" s="83" t="s">
        <v>235</v>
      </c>
      <c r="B67" s="84" t="s">
        <v>236</v>
      </c>
      <c r="C67" s="82" t="s">
        <v>91</v>
      </c>
      <c r="D67" s="180" t="s">
        <v>237</v>
      </c>
      <c r="E67" s="317">
        <f t="shared" ref="E67:E72" si="123">SUM(F67)</f>
        <v>3053519</v>
      </c>
      <c r="F67" s="300">
        <v>3053519</v>
      </c>
      <c r="G67" s="300">
        <v>2193049</v>
      </c>
      <c r="H67" s="300">
        <v>238000</v>
      </c>
      <c r="I67" s="300"/>
      <c r="J67" s="149">
        <f t="shared" si="109"/>
        <v>10000</v>
      </c>
      <c r="K67" s="300"/>
      <c r="L67" s="300">
        <v>10000</v>
      </c>
      <c r="M67" s="300"/>
      <c r="N67" s="300"/>
      <c r="O67" s="318"/>
      <c r="P67" s="317">
        <f t="shared" ref="P67:P72" si="124">SUM(Q67)</f>
        <v>0</v>
      </c>
      <c r="Q67" s="300"/>
      <c r="R67" s="300"/>
      <c r="S67" s="300"/>
      <c r="T67" s="300"/>
      <c r="U67" s="149">
        <f t="shared" si="110"/>
        <v>0</v>
      </c>
      <c r="V67" s="300"/>
      <c r="W67" s="300"/>
      <c r="X67" s="300"/>
      <c r="Y67" s="300"/>
      <c r="Z67" s="318"/>
      <c r="AA67" s="310">
        <f t="shared" si="111"/>
        <v>3053519</v>
      </c>
      <c r="AB67" s="300">
        <f t="shared" si="112"/>
        <v>3053519</v>
      </c>
      <c r="AC67" s="300">
        <f t="shared" si="113"/>
        <v>2193049</v>
      </c>
      <c r="AD67" s="300">
        <f t="shared" si="114"/>
        <v>238000</v>
      </c>
      <c r="AE67" s="300">
        <f t="shared" si="115"/>
        <v>0</v>
      </c>
      <c r="AF67" s="300">
        <f t="shared" si="116"/>
        <v>10000</v>
      </c>
      <c r="AG67" s="300">
        <f t="shared" si="117"/>
        <v>0</v>
      </c>
      <c r="AH67" s="300">
        <f t="shared" si="118"/>
        <v>10000</v>
      </c>
      <c r="AI67" s="300">
        <f t="shared" si="119"/>
        <v>0</v>
      </c>
      <c r="AJ67" s="300">
        <f t="shared" si="120"/>
        <v>0</v>
      </c>
      <c r="AK67" s="300">
        <f t="shared" si="121"/>
        <v>0</v>
      </c>
      <c r="AL67" s="114">
        <f t="shared" si="122"/>
        <v>3063519</v>
      </c>
    </row>
    <row r="68" spans="1:38" s="55" customFormat="1" x14ac:dyDescent="0.2">
      <c r="A68" s="97" t="s">
        <v>17</v>
      </c>
      <c r="B68" s="98" t="s">
        <v>18</v>
      </c>
      <c r="C68" s="99" t="s">
        <v>91</v>
      </c>
      <c r="D68" s="181" t="s">
        <v>19</v>
      </c>
      <c r="E68" s="317">
        <f t="shared" si="123"/>
        <v>2073188</v>
      </c>
      <c r="F68" s="301">
        <v>2073188</v>
      </c>
      <c r="G68" s="301">
        <v>1081056</v>
      </c>
      <c r="H68" s="301">
        <v>318300</v>
      </c>
      <c r="I68" s="301"/>
      <c r="J68" s="149">
        <f t="shared" si="109"/>
        <v>7400</v>
      </c>
      <c r="K68" s="301"/>
      <c r="L68" s="301">
        <v>7400</v>
      </c>
      <c r="M68" s="301"/>
      <c r="N68" s="301"/>
      <c r="O68" s="319"/>
      <c r="P68" s="317">
        <f t="shared" si="124"/>
        <v>0</v>
      </c>
      <c r="Q68" s="301"/>
      <c r="R68" s="301"/>
      <c r="S68" s="301"/>
      <c r="T68" s="301"/>
      <c r="U68" s="149">
        <f t="shared" si="110"/>
        <v>0</v>
      </c>
      <c r="V68" s="301"/>
      <c r="W68" s="301"/>
      <c r="X68" s="301"/>
      <c r="Y68" s="301"/>
      <c r="Z68" s="319"/>
      <c r="AA68" s="310">
        <f t="shared" si="111"/>
        <v>2073188</v>
      </c>
      <c r="AB68" s="300">
        <f t="shared" si="112"/>
        <v>2073188</v>
      </c>
      <c r="AC68" s="300">
        <f t="shared" si="113"/>
        <v>1081056</v>
      </c>
      <c r="AD68" s="300">
        <f t="shared" si="114"/>
        <v>318300</v>
      </c>
      <c r="AE68" s="300">
        <f t="shared" si="115"/>
        <v>0</v>
      </c>
      <c r="AF68" s="300">
        <f t="shared" si="116"/>
        <v>7400</v>
      </c>
      <c r="AG68" s="300">
        <f t="shared" si="117"/>
        <v>0</v>
      </c>
      <c r="AH68" s="300">
        <f t="shared" si="118"/>
        <v>7400</v>
      </c>
      <c r="AI68" s="300">
        <f t="shared" si="119"/>
        <v>0</v>
      </c>
      <c r="AJ68" s="300">
        <f t="shared" si="120"/>
        <v>0</v>
      </c>
      <c r="AK68" s="300">
        <f t="shared" si="121"/>
        <v>0</v>
      </c>
      <c r="AL68" s="114">
        <f t="shared" si="122"/>
        <v>2080588</v>
      </c>
    </row>
    <row r="69" spans="1:38" s="55" customFormat="1" x14ac:dyDescent="0.2">
      <c r="A69" s="97" t="s">
        <v>20</v>
      </c>
      <c r="B69" s="98" t="s">
        <v>21</v>
      </c>
      <c r="C69" s="99" t="s">
        <v>92</v>
      </c>
      <c r="D69" s="181" t="s">
        <v>22</v>
      </c>
      <c r="E69" s="317">
        <f t="shared" si="123"/>
        <v>9227230</v>
      </c>
      <c r="F69" s="301">
        <v>9227230</v>
      </c>
      <c r="G69" s="301">
        <v>6497530</v>
      </c>
      <c r="H69" s="301">
        <v>699700</v>
      </c>
      <c r="I69" s="301"/>
      <c r="J69" s="149">
        <f t="shared" si="109"/>
        <v>13000</v>
      </c>
      <c r="K69" s="301"/>
      <c r="L69" s="301">
        <v>13000</v>
      </c>
      <c r="M69" s="301"/>
      <c r="N69" s="301"/>
      <c r="O69" s="319"/>
      <c r="P69" s="317">
        <f t="shared" si="124"/>
        <v>0</v>
      </c>
      <c r="Q69" s="301"/>
      <c r="R69" s="301"/>
      <c r="S69" s="301"/>
      <c r="T69" s="301"/>
      <c r="U69" s="149">
        <f t="shared" si="110"/>
        <v>0</v>
      </c>
      <c r="V69" s="301"/>
      <c r="W69" s="301"/>
      <c r="X69" s="301"/>
      <c r="Y69" s="301"/>
      <c r="Z69" s="319"/>
      <c r="AA69" s="310">
        <f t="shared" si="111"/>
        <v>9227230</v>
      </c>
      <c r="AB69" s="300">
        <f t="shared" si="112"/>
        <v>9227230</v>
      </c>
      <c r="AC69" s="300">
        <f t="shared" si="113"/>
        <v>6497530</v>
      </c>
      <c r="AD69" s="300">
        <f t="shared" si="114"/>
        <v>699700</v>
      </c>
      <c r="AE69" s="300">
        <f t="shared" si="115"/>
        <v>0</v>
      </c>
      <c r="AF69" s="300">
        <f t="shared" si="116"/>
        <v>13000</v>
      </c>
      <c r="AG69" s="300">
        <f t="shared" si="117"/>
        <v>0</v>
      </c>
      <c r="AH69" s="300">
        <f t="shared" si="118"/>
        <v>13000</v>
      </c>
      <c r="AI69" s="300">
        <f t="shared" si="119"/>
        <v>0</v>
      </c>
      <c r="AJ69" s="300">
        <f t="shared" si="120"/>
        <v>0</v>
      </c>
      <c r="AK69" s="300">
        <f t="shared" si="121"/>
        <v>0</v>
      </c>
      <c r="AL69" s="114">
        <f t="shared" si="122"/>
        <v>9240230</v>
      </c>
    </row>
    <row r="70" spans="1:38" s="55" customFormat="1" x14ac:dyDescent="0.2">
      <c r="A70" s="97" t="s">
        <v>278</v>
      </c>
      <c r="B70" s="98" t="s">
        <v>279</v>
      </c>
      <c r="C70" s="99" t="s">
        <v>81</v>
      </c>
      <c r="D70" s="158" t="s">
        <v>232</v>
      </c>
      <c r="E70" s="317">
        <f t="shared" si="123"/>
        <v>8393504</v>
      </c>
      <c r="F70" s="301">
        <v>8393504</v>
      </c>
      <c r="G70" s="301">
        <v>6205249</v>
      </c>
      <c r="H70" s="301">
        <v>323100</v>
      </c>
      <c r="I70" s="301"/>
      <c r="J70" s="149">
        <f t="shared" si="109"/>
        <v>454092</v>
      </c>
      <c r="K70" s="301"/>
      <c r="L70" s="301">
        <v>454092</v>
      </c>
      <c r="M70" s="301">
        <v>343600</v>
      </c>
      <c r="N70" s="301"/>
      <c r="O70" s="319"/>
      <c r="P70" s="317">
        <f t="shared" si="124"/>
        <v>0</v>
      </c>
      <c r="Q70" s="301"/>
      <c r="R70" s="301"/>
      <c r="S70" s="301"/>
      <c r="T70" s="301"/>
      <c r="U70" s="149">
        <f t="shared" si="110"/>
        <v>0</v>
      </c>
      <c r="V70" s="301"/>
      <c r="W70" s="301"/>
      <c r="X70" s="301"/>
      <c r="Y70" s="301"/>
      <c r="Z70" s="319"/>
      <c r="AA70" s="310">
        <f t="shared" si="111"/>
        <v>8393504</v>
      </c>
      <c r="AB70" s="300">
        <f t="shared" si="112"/>
        <v>8393504</v>
      </c>
      <c r="AC70" s="300">
        <f t="shared" si="113"/>
        <v>6205249</v>
      </c>
      <c r="AD70" s="300">
        <f t="shared" si="114"/>
        <v>323100</v>
      </c>
      <c r="AE70" s="300">
        <f t="shared" si="115"/>
        <v>0</v>
      </c>
      <c r="AF70" s="300">
        <f t="shared" si="116"/>
        <v>454092</v>
      </c>
      <c r="AG70" s="300">
        <f t="shared" si="117"/>
        <v>0</v>
      </c>
      <c r="AH70" s="300">
        <f t="shared" si="118"/>
        <v>454092</v>
      </c>
      <c r="AI70" s="300">
        <f t="shared" si="119"/>
        <v>343600</v>
      </c>
      <c r="AJ70" s="300">
        <f t="shared" si="120"/>
        <v>0</v>
      </c>
      <c r="AK70" s="300">
        <f t="shared" si="121"/>
        <v>0</v>
      </c>
      <c r="AL70" s="114">
        <f t="shared" si="122"/>
        <v>8847596</v>
      </c>
    </row>
    <row r="71" spans="1:38" s="55" customFormat="1" x14ac:dyDescent="0.2">
      <c r="A71" s="112">
        <v>1014081</v>
      </c>
      <c r="B71" s="104">
        <v>4081</v>
      </c>
      <c r="C71" s="99" t="s">
        <v>93</v>
      </c>
      <c r="D71" s="157" t="s">
        <v>164</v>
      </c>
      <c r="E71" s="317">
        <f t="shared" si="123"/>
        <v>1125621</v>
      </c>
      <c r="F71" s="304">
        <v>1125621</v>
      </c>
      <c r="G71" s="304">
        <v>868296</v>
      </c>
      <c r="H71" s="304">
        <v>16300</v>
      </c>
      <c r="I71" s="304"/>
      <c r="J71" s="149">
        <f t="shared" si="109"/>
        <v>0</v>
      </c>
      <c r="K71" s="304"/>
      <c r="L71" s="304"/>
      <c r="M71" s="304"/>
      <c r="N71" s="304"/>
      <c r="O71" s="324"/>
      <c r="P71" s="317">
        <f t="shared" si="124"/>
        <v>0</v>
      </c>
      <c r="Q71" s="304"/>
      <c r="R71" s="304"/>
      <c r="S71" s="304"/>
      <c r="T71" s="304"/>
      <c r="U71" s="149">
        <f t="shared" si="110"/>
        <v>0</v>
      </c>
      <c r="V71" s="304"/>
      <c r="W71" s="304"/>
      <c r="X71" s="304"/>
      <c r="Y71" s="304"/>
      <c r="Z71" s="324"/>
      <c r="AA71" s="310">
        <f t="shared" si="111"/>
        <v>1125621</v>
      </c>
      <c r="AB71" s="300">
        <f t="shared" si="112"/>
        <v>1125621</v>
      </c>
      <c r="AC71" s="300">
        <f t="shared" si="113"/>
        <v>868296</v>
      </c>
      <c r="AD71" s="300">
        <f t="shared" si="114"/>
        <v>16300</v>
      </c>
      <c r="AE71" s="300">
        <f t="shared" si="115"/>
        <v>0</v>
      </c>
      <c r="AF71" s="300">
        <f t="shared" si="116"/>
        <v>0</v>
      </c>
      <c r="AG71" s="300">
        <f t="shared" si="117"/>
        <v>0</v>
      </c>
      <c r="AH71" s="300">
        <f t="shared" si="118"/>
        <v>0</v>
      </c>
      <c r="AI71" s="300">
        <f t="shared" si="119"/>
        <v>0</v>
      </c>
      <c r="AJ71" s="300">
        <f t="shared" si="120"/>
        <v>0</v>
      </c>
      <c r="AK71" s="300">
        <f t="shared" si="121"/>
        <v>0</v>
      </c>
      <c r="AL71" s="114">
        <f t="shared" si="122"/>
        <v>1125621</v>
      </c>
    </row>
    <row r="72" spans="1:38" s="55" customFormat="1" ht="13.5" thickBot="1" x14ac:dyDescent="0.25">
      <c r="A72" s="177">
        <v>1014082</v>
      </c>
      <c r="B72" s="178">
        <v>4082</v>
      </c>
      <c r="C72" s="111" t="s">
        <v>93</v>
      </c>
      <c r="D72" s="189" t="s">
        <v>165</v>
      </c>
      <c r="E72" s="317">
        <f t="shared" si="123"/>
        <v>70000</v>
      </c>
      <c r="F72" s="303">
        <v>70000</v>
      </c>
      <c r="G72" s="303"/>
      <c r="H72" s="303"/>
      <c r="I72" s="303"/>
      <c r="J72" s="166">
        <f t="shared" si="109"/>
        <v>0</v>
      </c>
      <c r="K72" s="303"/>
      <c r="L72" s="303"/>
      <c r="M72" s="303"/>
      <c r="N72" s="303"/>
      <c r="O72" s="321"/>
      <c r="P72" s="317">
        <f t="shared" si="124"/>
        <v>0</v>
      </c>
      <c r="Q72" s="303"/>
      <c r="R72" s="303"/>
      <c r="S72" s="303"/>
      <c r="T72" s="303"/>
      <c r="U72" s="166">
        <f t="shared" si="110"/>
        <v>0</v>
      </c>
      <c r="V72" s="303"/>
      <c r="W72" s="303"/>
      <c r="X72" s="303"/>
      <c r="Y72" s="303"/>
      <c r="Z72" s="321"/>
      <c r="AA72" s="310">
        <f t="shared" si="111"/>
        <v>70000</v>
      </c>
      <c r="AB72" s="300">
        <f t="shared" si="112"/>
        <v>70000</v>
      </c>
      <c r="AC72" s="300">
        <f t="shared" si="113"/>
        <v>0</v>
      </c>
      <c r="AD72" s="300">
        <f t="shared" si="114"/>
        <v>0</v>
      </c>
      <c r="AE72" s="300">
        <f t="shared" si="115"/>
        <v>0</v>
      </c>
      <c r="AF72" s="300">
        <f t="shared" si="116"/>
        <v>0</v>
      </c>
      <c r="AG72" s="300">
        <f t="shared" si="117"/>
        <v>0</v>
      </c>
      <c r="AH72" s="300">
        <f t="shared" si="118"/>
        <v>0</v>
      </c>
      <c r="AI72" s="300">
        <f t="shared" si="119"/>
        <v>0</v>
      </c>
      <c r="AJ72" s="300">
        <f t="shared" si="120"/>
        <v>0</v>
      </c>
      <c r="AK72" s="300">
        <f t="shared" si="121"/>
        <v>0</v>
      </c>
      <c r="AL72" s="114">
        <f t="shared" si="122"/>
        <v>70000</v>
      </c>
    </row>
    <row r="73" spans="1:38" s="69" customFormat="1" x14ac:dyDescent="0.2">
      <c r="A73" s="38" t="s">
        <v>106</v>
      </c>
      <c r="B73" s="39"/>
      <c r="C73" s="39"/>
      <c r="D73" s="188" t="s">
        <v>107</v>
      </c>
      <c r="E73" s="322">
        <f t="shared" ref="E73:O73" si="125">SUM(E74)</f>
        <v>3666971</v>
      </c>
      <c r="F73" s="65">
        <f t="shared" si="125"/>
        <v>3666971</v>
      </c>
      <c r="G73" s="65">
        <f t="shared" si="125"/>
        <v>1991616</v>
      </c>
      <c r="H73" s="65">
        <f t="shared" si="125"/>
        <v>279100</v>
      </c>
      <c r="I73" s="65">
        <f t="shared" si="125"/>
        <v>0</v>
      </c>
      <c r="J73" s="65">
        <f t="shared" si="125"/>
        <v>0</v>
      </c>
      <c r="K73" s="65">
        <f t="shared" si="125"/>
        <v>0</v>
      </c>
      <c r="L73" s="65">
        <f t="shared" si="125"/>
        <v>0</v>
      </c>
      <c r="M73" s="65">
        <f t="shared" si="125"/>
        <v>0</v>
      </c>
      <c r="N73" s="65">
        <f t="shared" si="125"/>
        <v>0</v>
      </c>
      <c r="O73" s="154">
        <f t="shared" si="125"/>
        <v>0</v>
      </c>
      <c r="P73" s="322">
        <f t="shared" ref="P73:AK73" si="126">SUM(P74)</f>
        <v>0</v>
      </c>
      <c r="Q73" s="65">
        <f t="shared" si="126"/>
        <v>0</v>
      </c>
      <c r="R73" s="65">
        <f t="shared" si="126"/>
        <v>0</v>
      </c>
      <c r="S73" s="65">
        <f t="shared" si="126"/>
        <v>0</v>
      </c>
      <c r="T73" s="65">
        <f t="shared" si="126"/>
        <v>0</v>
      </c>
      <c r="U73" s="65">
        <f t="shared" si="126"/>
        <v>0</v>
      </c>
      <c r="V73" s="65">
        <f t="shared" si="126"/>
        <v>0</v>
      </c>
      <c r="W73" s="65">
        <f t="shared" si="126"/>
        <v>0</v>
      </c>
      <c r="X73" s="65">
        <f t="shared" si="126"/>
        <v>0</v>
      </c>
      <c r="Y73" s="65">
        <f t="shared" si="126"/>
        <v>0</v>
      </c>
      <c r="Z73" s="154">
        <f t="shared" si="126"/>
        <v>0</v>
      </c>
      <c r="AA73" s="311">
        <f t="shared" si="126"/>
        <v>3666971</v>
      </c>
      <c r="AB73" s="65">
        <f t="shared" si="126"/>
        <v>3666971</v>
      </c>
      <c r="AC73" s="65">
        <f t="shared" si="126"/>
        <v>1991616</v>
      </c>
      <c r="AD73" s="65">
        <f t="shared" si="126"/>
        <v>279100</v>
      </c>
      <c r="AE73" s="65">
        <f t="shared" si="126"/>
        <v>0</v>
      </c>
      <c r="AF73" s="65">
        <f t="shared" si="126"/>
        <v>0</v>
      </c>
      <c r="AG73" s="65">
        <f t="shared" si="126"/>
        <v>0</v>
      </c>
      <c r="AH73" s="65">
        <f t="shared" si="126"/>
        <v>0</v>
      </c>
      <c r="AI73" s="65">
        <f t="shared" si="126"/>
        <v>0</v>
      </c>
      <c r="AJ73" s="65">
        <f t="shared" si="126"/>
        <v>0</v>
      </c>
      <c r="AK73" s="65">
        <f t="shared" si="126"/>
        <v>0</v>
      </c>
      <c r="AL73" s="154">
        <f t="shared" ref="AL73" si="127">SUM(AL74)</f>
        <v>3666971</v>
      </c>
    </row>
    <row r="74" spans="1:38" s="69" customFormat="1" x14ac:dyDescent="0.2">
      <c r="A74" s="35" t="s">
        <v>109</v>
      </c>
      <c r="B74" s="36"/>
      <c r="C74" s="36"/>
      <c r="D74" s="179" t="s">
        <v>108</v>
      </c>
      <c r="E74" s="323">
        <f t="shared" ref="E74:O74" si="128">SUM(E75:E78)</f>
        <v>3666971</v>
      </c>
      <c r="F74" s="64">
        <f t="shared" si="128"/>
        <v>3666971</v>
      </c>
      <c r="G74" s="64">
        <f t="shared" si="128"/>
        <v>1991616</v>
      </c>
      <c r="H74" s="64">
        <f t="shared" si="128"/>
        <v>279100</v>
      </c>
      <c r="I74" s="64">
        <f t="shared" si="128"/>
        <v>0</v>
      </c>
      <c r="J74" s="64">
        <f t="shared" si="128"/>
        <v>0</v>
      </c>
      <c r="K74" s="64">
        <f t="shared" si="128"/>
        <v>0</v>
      </c>
      <c r="L74" s="64">
        <f t="shared" si="128"/>
        <v>0</v>
      </c>
      <c r="M74" s="64">
        <f t="shared" si="128"/>
        <v>0</v>
      </c>
      <c r="N74" s="64">
        <f t="shared" si="128"/>
        <v>0</v>
      </c>
      <c r="O74" s="155">
        <f t="shared" si="128"/>
        <v>0</v>
      </c>
      <c r="P74" s="323">
        <f t="shared" ref="P74:T74" si="129">SUM(P75:P78)</f>
        <v>0</v>
      </c>
      <c r="Q74" s="64">
        <f t="shared" si="129"/>
        <v>0</v>
      </c>
      <c r="R74" s="64">
        <f t="shared" si="129"/>
        <v>0</v>
      </c>
      <c r="S74" s="64">
        <f t="shared" si="129"/>
        <v>0</v>
      </c>
      <c r="T74" s="64">
        <f t="shared" si="129"/>
        <v>0</v>
      </c>
      <c r="U74" s="64">
        <f t="shared" ref="U74:AK74" si="130">SUM(U75:U78)</f>
        <v>0</v>
      </c>
      <c r="V74" s="64">
        <f t="shared" si="130"/>
        <v>0</v>
      </c>
      <c r="W74" s="64">
        <f t="shared" si="130"/>
        <v>0</v>
      </c>
      <c r="X74" s="64">
        <f t="shared" si="130"/>
        <v>0</v>
      </c>
      <c r="Y74" s="64">
        <f t="shared" si="130"/>
        <v>0</v>
      </c>
      <c r="Z74" s="155">
        <f t="shared" si="130"/>
        <v>0</v>
      </c>
      <c r="AA74" s="312">
        <f t="shared" si="130"/>
        <v>3666971</v>
      </c>
      <c r="AB74" s="64">
        <f t="shared" si="130"/>
        <v>3666971</v>
      </c>
      <c r="AC74" s="64">
        <f t="shared" si="130"/>
        <v>1991616</v>
      </c>
      <c r="AD74" s="64">
        <f t="shared" si="130"/>
        <v>279100</v>
      </c>
      <c r="AE74" s="64">
        <f t="shared" si="130"/>
        <v>0</v>
      </c>
      <c r="AF74" s="64">
        <f t="shared" si="130"/>
        <v>0</v>
      </c>
      <c r="AG74" s="64">
        <f t="shared" si="130"/>
        <v>0</v>
      </c>
      <c r="AH74" s="64">
        <f t="shared" si="130"/>
        <v>0</v>
      </c>
      <c r="AI74" s="64">
        <f t="shared" si="130"/>
        <v>0</v>
      </c>
      <c r="AJ74" s="64">
        <f t="shared" si="130"/>
        <v>0</v>
      </c>
      <c r="AK74" s="64">
        <f t="shared" si="130"/>
        <v>0</v>
      </c>
      <c r="AL74" s="155">
        <f t="shared" ref="AL74" si="131">SUM(AL75:AL78)</f>
        <v>3666971</v>
      </c>
    </row>
    <row r="75" spans="1:38" s="55" customFormat="1" ht="19.899999999999999" customHeight="1" x14ac:dyDescent="0.2">
      <c r="A75" s="83" t="s">
        <v>23</v>
      </c>
      <c r="B75" s="84" t="s">
        <v>142</v>
      </c>
      <c r="C75" s="82" t="s">
        <v>60</v>
      </c>
      <c r="D75" s="180" t="s">
        <v>272</v>
      </c>
      <c r="E75" s="317">
        <f>SUM(F75)</f>
        <v>1607145</v>
      </c>
      <c r="F75" s="300">
        <v>1607145</v>
      </c>
      <c r="G75" s="300">
        <v>1253890</v>
      </c>
      <c r="H75" s="300">
        <v>52400</v>
      </c>
      <c r="I75" s="300"/>
      <c r="J75" s="149">
        <f t="shared" ref="J75:J78" si="132">SUM(L75+O75)</f>
        <v>0</v>
      </c>
      <c r="K75" s="300"/>
      <c r="L75" s="300"/>
      <c r="M75" s="300"/>
      <c r="N75" s="300"/>
      <c r="O75" s="318"/>
      <c r="P75" s="317">
        <f>SUM(Q75)</f>
        <v>0</v>
      </c>
      <c r="Q75" s="300"/>
      <c r="R75" s="300"/>
      <c r="S75" s="300"/>
      <c r="T75" s="300"/>
      <c r="U75" s="149">
        <f t="shared" ref="U75:U78" si="133">SUM(W75+Z75)</f>
        <v>0</v>
      </c>
      <c r="V75" s="300"/>
      <c r="W75" s="300"/>
      <c r="X75" s="300"/>
      <c r="Y75" s="300"/>
      <c r="Z75" s="318"/>
      <c r="AA75" s="310">
        <f t="shared" ref="AA75:AA78" si="134">SUM(E75+P75)</f>
        <v>1607145</v>
      </c>
      <c r="AB75" s="300">
        <f t="shared" ref="AB75:AB78" si="135">SUM(F75+Q75)</f>
        <v>1607145</v>
      </c>
      <c r="AC75" s="300">
        <f t="shared" ref="AC75:AC78" si="136">SUM(G75+R75)</f>
        <v>1253890</v>
      </c>
      <c r="AD75" s="300">
        <f t="shared" ref="AD75:AD78" si="137">SUM(H75+S75)</f>
        <v>52400</v>
      </c>
      <c r="AE75" s="300">
        <f t="shared" ref="AE75:AE78" si="138">SUM(I75+T75)</f>
        <v>0</v>
      </c>
      <c r="AF75" s="300">
        <f t="shared" ref="AF75:AF78" si="139">SUM(J75+U75)</f>
        <v>0</v>
      </c>
      <c r="AG75" s="300">
        <f t="shared" ref="AG75:AG78" si="140">SUM(K75+V75)</f>
        <v>0</v>
      </c>
      <c r="AH75" s="300">
        <f t="shared" ref="AH75:AH78" si="141">SUM(L75+W75)</f>
        <v>0</v>
      </c>
      <c r="AI75" s="300">
        <f t="shared" ref="AI75:AI78" si="142">SUM(M75+X75)</f>
        <v>0</v>
      </c>
      <c r="AJ75" s="300">
        <f t="shared" ref="AJ75:AJ78" si="143">SUM(N75+Y75)</f>
        <v>0</v>
      </c>
      <c r="AK75" s="300">
        <f t="shared" ref="AK75:AK78" si="144">SUM(O75+Z75)</f>
        <v>0</v>
      </c>
      <c r="AL75" s="114">
        <f t="shared" ref="AL75:AL78" si="145">SUM(AA75+AF75)</f>
        <v>1607145</v>
      </c>
    </row>
    <row r="76" spans="1:38" s="55" customFormat="1" ht="25.5" x14ac:dyDescent="0.2">
      <c r="A76" s="97" t="s">
        <v>24</v>
      </c>
      <c r="B76" s="98" t="s">
        <v>123</v>
      </c>
      <c r="C76" s="99" t="s">
        <v>76</v>
      </c>
      <c r="D76" s="158" t="s">
        <v>129</v>
      </c>
      <c r="E76" s="317">
        <f t="shared" ref="E76:E78" si="146">SUM(F76)</f>
        <v>10000</v>
      </c>
      <c r="F76" s="301">
        <v>10000</v>
      </c>
      <c r="G76" s="301"/>
      <c r="H76" s="301"/>
      <c r="I76" s="301"/>
      <c r="J76" s="149">
        <f t="shared" si="132"/>
        <v>0</v>
      </c>
      <c r="K76" s="301"/>
      <c r="L76" s="301"/>
      <c r="M76" s="301"/>
      <c r="N76" s="301"/>
      <c r="O76" s="319"/>
      <c r="P76" s="317">
        <f t="shared" ref="P76:P78" si="147">SUM(Q76)</f>
        <v>0</v>
      </c>
      <c r="Q76" s="301"/>
      <c r="R76" s="301"/>
      <c r="S76" s="301"/>
      <c r="T76" s="301"/>
      <c r="U76" s="149">
        <f t="shared" si="133"/>
        <v>0</v>
      </c>
      <c r="V76" s="301"/>
      <c r="W76" s="301"/>
      <c r="X76" s="301"/>
      <c r="Y76" s="301"/>
      <c r="Z76" s="319"/>
      <c r="AA76" s="310">
        <f t="shared" si="134"/>
        <v>10000</v>
      </c>
      <c r="AB76" s="300">
        <f t="shared" si="135"/>
        <v>10000</v>
      </c>
      <c r="AC76" s="300">
        <f t="shared" si="136"/>
        <v>0</v>
      </c>
      <c r="AD76" s="300">
        <f t="shared" si="137"/>
        <v>0</v>
      </c>
      <c r="AE76" s="300">
        <f t="shared" si="138"/>
        <v>0</v>
      </c>
      <c r="AF76" s="300">
        <f t="shared" si="139"/>
        <v>0</v>
      </c>
      <c r="AG76" s="300">
        <f t="shared" si="140"/>
        <v>0</v>
      </c>
      <c r="AH76" s="300">
        <f t="shared" si="141"/>
        <v>0</v>
      </c>
      <c r="AI76" s="300">
        <f t="shared" si="142"/>
        <v>0</v>
      </c>
      <c r="AJ76" s="300">
        <f t="shared" si="143"/>
        <v>0</v>
      </c>
      <c r="AK76" s="300">
        <f t="shared" si="144"/>
        <v>0</v>
      </c>
      <c r="AL76" s="114">
        <f t="shared" si="145"/>
        <v>10000</v>
      </c>
    </row>
    <row r="77" spans="1:38" s="55" customFormat="1" x14ac:dyDescent="0.2">
      <c r="A77" s="97" t="s">
        <v>297</v>
      </c>
      <c r="B77" s="98" t="s">
        <v>13</v>
      </c>
      <c r="C77" s="99" t="s">
        <v>147</v>
      </c>
      <c r="D77" s="158" t="s">
        <v>146</v>
      </c>
      <c r="E77" s="317">
        <f t="shared" si="146"/>
        <v>55266</v>
      </c>
      <c r="F77" s="301">
        <v>55266</v>
      </c>
      <c r="G77" s="301">
        <v>45300</v>
      </c>
      <c r="H77" s="301"/>
      <c r="I77" s="301"/>
      <c r="J77" s="149">
        <f t="shared" si="132"/>
        <v>0</v>
      </c>
      <c r="K77" s="301"/>
      <c r="L77" s="301"/>
      <c r="M77" s="301"/>
      <c r="N77" s="301"/>
      <c r="O77" s="319"/>
      <c r="P77" s="317">
        <f t="shared" si="147"/>
        <v>0</v>
      </c>
      <c r="Q77" s="301"/>
      <c r="R77" s="301"/>
      <c r="S77" s="301"/>
      <c r="T77" s="301"/>
      <c r="U77" s="149">
        <f t="shared" si="133"/>
        <v>0</v>
      </c>
      <c r="V77" s="301"/>
      <c r="W77" s="301"/>
      <c r="X77" s="301"/>
      <c r="Y77" s="301"/>
      <c r="Z77" s="319"/>
      <c r="AA77" s="310">
        <f t="shared" si="134"/>
        <v>55266</v>
      </c>
      <c r="AB77" s="300">
        <f t="shared" si="135"/>
        <v>55266</v>
      </c>
      <c r="AC77" s="300">
        <f t="shared" si="136"/>
        <v>45300</v>
      </c>
      <c r="AD77" s="300">
        <f t="shared" si="137"/>
        <v>0</v>
      </c>
      <c r="AE77" s="300">
        <f t="shared" si="138"/>
        <v>0</v>
      </c>
      <c r="AF77" s="300">
        <f t="shared" si="139"/>
        <v>0</v>
      </c>
      <c r="AG77" s="300">
        <f t="shared" si="140"/>
        <v>0</v>
      </c>
      <c r="AH77" s="300">
        <f t="shared" si="141"/>
        <v>0</v>
      </c>
      <c r="AI77" s="300">
        <f t="shared" si="142"/>
        <v>0</v>
      </c>
      <c r="AJ77" s="300">
        <f t="shared" si="143"/>
        <v>0</v>
      </c>
      <c r="AK77" s="300">
        <f t="shared" si="144"/>
        <v>0</v>
      </c>
      <c r="AL77" s="114">
        <f t="shared" si="145"/>
        <v>55266</v>
      </c>
    </row>
    <row r="78" spans="1:38" s="55" customFormat="1" ht="26.25" thickBot="1" x14ac:dyDescent="0.25">
      <c r="A78" s="139" t="s">
        <v>126</v>
      </c>
      <c r="B78" s="129" t="s">
        <v>127</v>
      </c>
      <c r="C78" s="140" t="s">
        <v>82</v>
      </c>
      <c r="D78" s="158" t="s">
        <v>128</v>
      </c>
      <c r="E78" s="317">
        <f t="shared" si="146"/>
        <v>1994560</v>
      </c>
      <c r="F78" s="301">
        <v>1994560</v>
      </c>
      <c r="G78" s="301">
        <v>692426</v>
      </c>
      <c r="H78" s="301">
        <v>226700</v>
      </c>
      <c r="I78" s="301"/>
      <c r="J78" s="149">
        <f t="shared" si="132"/>
        <v>0</v>
      </c>
      <c r="K78" s="301"/>
      <c r="L78" s="301"/>
      <c r="M78" s="301"/>
      <c r="N78" s="301"/>
      <c r="O78" s="319"/>
      <c r="P78" s="317">
        <f t="shared" si="147"/>
        <v>0</v>
      </c>
      <c r="Q78" s="301"/>
      <c r="R78" s="301"/>
      <c r="S78" s="301"/>
      <c r="T78" s="301"/>
      <c r="U78" s="149">
        <f t="shared" si="133"/>
        <v>0</v>
      </c>
      <c r="V78" s="301"/>
      <c r="W78" s="301"/>
      <c r="X78" s="301"/>
      <c r="Y78" s="301"/>
      <c r="Z78" s="319"/>
      <c r="AA78" s="310">
        <f t="shared" si="134"/>
        <v>1994560</v>
      </c>
      <c r="AB78" s="300">
        <f t="shared" si="135"/>
        <v>1994560</v>
      </c>
      <c r="AC78" s="300">
        <f t="shared" si="136"/>
        <v>692426</v>
      </c>
      <c r="AD78" s="300">
        <f t="shared" si="137"/>
        <v>226700</v>
      </c>
      <c r="AE78" s="300">
        <f t="shared" si="138"/>
        <v>0</v>
      </c>
      <c r="AF78" s="300">
        <f t="shared" si="139"/>
        <v>0</v>
      </c>
      <c r="AG78" s="300">
        <f t="shared" si="140"/>
        <v>0</v>
      </c>
      <c r="AH78" s="300">
        <f t="shared" si="141"/>
        <v>0</v>
      </c>
      <c r="AI78" s="300">
        <f t="shared" si="142"/>
        <v>0</v>
      </c>
      <c r="AJ78" s="300">
        <f t="shared" si="143"/>
        <v>0</v>
      </c>
      <c r="AK78" s="300">
        <f t="shared" si="144"/>
        <v>0</v>
      </c>
      <c r="AL78" s="114">
        <f t="shared" si="145"/>
        <v>1994560</v>
      </c>
    </row>
    <row r="79" spans="1:38" s="69" customFormat="1" x14ac:dyDescent="0.2">
      <c r="A79" s="38" t="s">
        <v>136</v>
      </c>
      <c r="B79" s="39"/>
      <c r="C79" s="39"/>
      <c r="D79" s="188" t="s">
        <v>42</v>
      </c>
      <c r="E79" s="322">
        <f t="shared" ref="E79:O79" si="148">SUM(E80)</f>
        <v>23362731</v>
      </c>
      <c r="F79" s="65">
        <f t="shared" si="148"/>
        <v>23362731</v>
      </c>
      <c r="G79" s="65">
        <f t="shared" si="148"/>
        <v>2106173</v>
      </c>
      <c r="H79" s="65">
        <f t="shared" si="148"/>
        <v>4879900</v>
      </c>
      <c r="I79" s="65">
        <f t="shared" si="148"/>
        <v>0</v>
      </c>
      <c r="J79" s="65">
        <f t="shared" si="148"/>
        <v>331840</v>
      </c>
      <c r="K79" s="65">
        <f t="shared" si="148"/>
        <v>106000</v>
      </c>
      <c r="L79" s="65">
        <f t="shared" si="148"/>
        <v>225840</v>
      </c>
      <c r="M79" s="65">
        <f t="shared" si="148"/>
        <v>0</v>
      </c>
      <c r="N79" s="65">
        <f t="shared" si="148"/>
        <v>0</v>
      </c>
      <c r="O79" s="154">
        <f t="shared" si="148"/>
        <v>106000</v>
      </c>
      <c r="P79" s="322">
        <f t="shared" ref="P79:AK79" si="149">SUM(P80)</f>
        <v>0</v>
      </c>
      <c r="Q79" s="65">
        <f t="shared" si="149"/>
        <v>0</v>
      </c>
      <c r="R79" s="65">
        <f t="shared" si="149"/>
        <v>0</v>
      </c>
      <c r="S79" s="65">
        <f t="shared" si="149"/>
        <v>0</v>
      </c>
      <c r="T79" s="65">
        <f t="shared" si="149"/>
        <v>0</v>
      </c>
      <c r="U79" s="65">
        <f t="shared" si="149"/>
        <v>0</v>
      </c>
      <c r="V79" s="65">
        <f t="shared" si="149"/>
        <v>0</v>
      </c>
      <c r="W79" s="65">
        <f t="shared" si="149"/>
        <v>0</v>
      </c>
      <c r="X79" s="65">
        <f t="shared" si="149"/>
        <v>0</v>
      </c>
      <c r="Y79" s="65">
        <f t="shared" si="149"/>
        <v>0</v>
      </c>
      <c r="Z79" s="154">
        <f t="shared" si="149"/>
        <v>0</v>
      </c>
      <c r="AA79" s="311">
        <f t="shared" si="149"/>
        <v>23362731</v>
      </c>
      <c r="AB79" s="65">
        <f t="shared" si="149"/>
        <v>23362731</v>
      </c>
      <c r="AC79" s="65">
        <f t="shared" si="149"/>
        <v>2106173</v>
      </c>
      <c r="AD79" s="65">
        <f t="shared" si="149"/>
        <v>4879900</v>
      </c>
      <c r="AE79" s="65">
        <f t="shared" si="149"/>
        <v>0</v>
      </c>
      <c r="AF79" s="65">
        <f t="shared" si="149"/>
        <v>331840</v>
      </c>
      <c r="AG79" s="65">
        <f t="shared" si="149"/>
        <v>106000</v>
      </c>
      <c r="AH79" s="65">
        <f t="shared" si="149"/>
        <v>225840</v>
      </c>
      <c r="AI79" s="65">
        <f t="shared" si="149"/>
        <v>0</v>
      </c>
      <c r="AJ79" s="65">
        <f t="shared" si="149"/>
        <v>0</v>
      </c>
      <c r="AK79" s="65">
        <f t="shared" si="149"/>
        <v>106000</v>
      </c>
      <c r="AL79" s="154">
        <f t="shared" ref="AL79" si="150">SUM(AL80)</f>
        <v>23694571</v>
      </c>
    </row>
    <row r="80" spans="1:38" s="69" customFormat="1" x14ac:dyDescent="0.2">
      <c r="A80" s="35" t="s">
        <v>137</v>
      </c>
      <c r="B80" s="36"/>
      <c r="C80" s="36"/>
      <c r="D80" s="179" t="s">
        <v>42</v>
      </c>
      <c r="E80" s="323">
        <f t="shared" ref="E80:I80" si="151">SUM(E81:E98)</f>
        <v>23362731</v>
      </c>
      <c r="F80" s="64">
        <f t="shared" si="151"/>
        <v>23362731</v>
      </c>
      <c r="G80" s="64">
        <f t="shared" si="151"/>
        <v>2106173</v>
      </c>
      <c r="H80" s="64">
        <f t="shared" si="151"/>
        <v>4879900</v>
      </c>
      <c r="I80" s="64">
        <f t="shared" si="151"/>
        <v>0</v>
      </c>
      <c r="J80" s="64">
        <f t="shared" ref="J80:O80" si="152">SUM(J81:J98)</f>
        <v>331840</v>
      </c>
      <c r="K80" s="64">
        <f t="shared" si="152"/>
        <v>106000</v>
      </c>
      <c r="L80" s="64">
        <f t="shared" si="152"/>
        <v>225840</v>
      </c>
      <c r="M80" s="64">
        <f t="shared" si="152"/>
        <v>0</v>
      </c>
      <c r="N80" s="64">
        <f t="shared" si="152"/>
        <v>0</v>
      </c>
      <c r="O80" s="155">
        <f t="shared" si="152"/>
        <v>106000</v>
      </c>
      <c r="P80" s="323">
        <f t="shared" ref="P80:T80" si="153">SUM(P81:P98)</f>
        <v>0</v>
      </c>
      <c r="Q80" s="64">
        <f t="shared" si="153"/>
        <v>0</v>
      </c>
      <c r="R80" s="64">
        <f t="shared" si="153"/>
        <v>0</v>
      </c>
      <c r="S80" s="64">
        <f t="shared" si="153"/>
        <v>0</v>
      </c>
      <c r="T80" s="64">
        <f t="shared" si="153"/>
        <v>0</v>
      </c>
      <c r="U80" s="64">
        <f t="shared" ref="U80:AK80" si="154">SUM(U81:U98)</f>
        <v>0</v>
      </c>
      <c r="V80" s="64">
        <f t="shared" si="154"/>
        <v>0</v>
      </c>
      <c r="W80" s="64">
        <f t="shared" si="154"/>
        <v>0</v>
      </c>
      <c r="X80" s="64">
        <f t="shared" si="154"/>
        <v>0</v>
      </c>
      <c r="Y80" s="64">
        <f t="shared" si="154"/>
        <v>0</v>
      </c>
      <c r="Z80" s="155">
        <f t="shared" si="154"/>
        <v>0</v>
      </c>
      <c r="AA80" s="312">
        <f t="shared" si="154"/>
        <v>23362731</v>
      </c>
      <c r="AB80" s="64">
        <f t="shared" si="154"/>
        <v>23362731</v>
      </c>
      <c r="AC80" s="64">
        <f t="shared" si="154"/>
        <v>2106173</v>
      </c>
      <c r="AD80" s="64">
        <f t="shared" si="154"/>
        <v>4879900</v>
      </c>
      <c r="AE80" s="64">
        <f t="shared" si="154"/>
        <v>0</v>
      </c>
      <c r="AF80" s="64">
        <f t="shared" si="154"/>
        <v>331840</v>
      </c>
      <c r="AG80" s="64">
        <f t="shared" si="154"/>
        <v>106000</v>
      </c>
      <c r="AH80" s="64">
        <f t="shared" si="154"/>
        <v>225840</v>
      </c>
      <c r="AI80" s="64">
        <f t="shared" si="154"/>
        <v>0</v>
      </c>
      <c r="AJ80" s="64">
        <f t="shared" si="154"/>
        <v>0</v>
      </c>
      <c r="AK80" s="64">
        <f t="shared" si="154"/>
        <v>106000</v>
      </c>
      <c r="AL80" s="155">
        <f t="shared" ref="AL80" si="155">SUM(AL81:AL98)</f>
        <v>23694571</v>
      </c>
    </row>
    <row r="81" spans="1:38" s="55" customFormat="1" ht="21.6" customHeight="1" x14ac:dyDescent="0.2">
      <c r="A81" s="103" t="s">
        <v>25</v>
      </c>
      <c r="B81" s="82" t="s">
        <v>142</v>
      </c>
      <c r="C81" s="82" t="s">
        <v>60</v>
      </c>
      <c r="D81" s="180" t="s">
        <v>272</v>
      </c>
      <c r="E81" s="317">
        <f>SUM(F81)</f>
        <v>3515631</v>
      </c>
      <c r="F81" s="300">
        <v>3515631</v>
      </c>
      <c r="G81" s="300">
        <v>2106173</v>
      </c>
      <c r="H81" s="300">
        <v>378400</v>
      </c>
      <c r="I81" s="300"/>
      <c r="J81" s="149">
        <f t="shared" ref="J81:J98" si="156">SUM(L81+O81)</f>
        <v>0</v>
      </c>
      <c r="K81" s="300"/>
      <c r="L81" s="300"/>
      <c r="M81" s="300"/>
      <c r="N81" s="300"/>
      <c r="O81" s="318"/>
      <c r="P81" s="317">
        <f>SUM(Q81)</f>
        <v>0</v>
      </c>
      <c r="Q81" s="300"/>
      <c r="R81" s="300"/>
      <c r="S81" s="300"/>
      <c r="T81" s="300"/>
      <c r="U81" s="149">
        <f t="shared" ref="U81:U98" si="157">SUM(W81+Z81)</f>
        <v>0</v>
      </c>
      <c r="V81" s="300"/>
      <c r="W81" s="300"/>
      <c r="X81" s="300"/>
      <c r="Y81" s="300"/>
      <c r="Z81" s="318"/>
      <c r="AA81" s="310">
        <f t="shared" ref="AA81:AA98" si="158">SUM(E81+P81)</f>
        <v>3515631</v>
      </c>
      <c r="AB81" s="300">
        <f t="shared" ref="AB81:AB98" si="159">SUM(F81+Q81)</f>
        <v>3515631</v>
      </c>
      <c r="AC81" s="300">
        <f t="shared" ref="AC81:AC98" si="160">SUM(G81+R81)</f>
        <v>2106173</v>
      </c>
      <c r="AD81" s="300">
        <f t="shared" ref="AD81:AD98" si="161">SUM(H81+S81)</f>
        <v>378400</v>
      </c>
      <c r="AE81" s="300">
        <f t="shared" ref="AE81:AE98" si="162">SUM(I81+T81)</f>
        <v>0</v>
      </c>
      <c r="AF81" s="300">
        <f t="shared" ref="AF81:AF98" si="163">SUM(J81+U81)</f>
        <v>0</v>
      </c>
      <c r="AG81" s="300">
        <f t="shared" ref="AG81:AG98" si="164">SUM(K81+V81)</f>
        <v>0</v>
      </c>
      <c r="AH81" s="300">
        <f t="shared" ref="AH81:AH98" si="165">SUM(L81+W81)</f>
        <v>0</v>
      </c>
      <c r="AI81" s="300">
        <f t="shared" ref="AI81:AI98" si="166">SUM(M81+X81)</f>
        <v>0</v>
      </c>
      <c r="AJ81" s="300">
        <f t="shared" ref="AJ81:AJ98" si="167">SUM(N81+Y81)</f>
        <v>0</v>
      </c>
      <c r="AK81" s="300">
        <f t="shared" ref="AK81:AK98" si="168">SUM(O81+Z81)</f>
        <v>0</v>
      </c>
      <c r="AL81" s="114">
        <f t="shared" ref="AL81:AL98" si="169">SUM(AA81+AF81)</f>
        <v>3515631</v>
      </c>
    </row>
    <row r="82" spans="1:38" s="55" customFormat="1" x14ac:dyDescent="0.2">
      <c r="A82" s="83" t="s">
        <v>175</v>
      </c>
      <c r="B82" s="84" t="s">
        <v>94</v>
      </c>
      <c r="C82" s="82" t="s">
        <v>77</v>
      </c>
      <c r="D82" s="181" t="s">
        <v>170</v>
      </c>
      <c r="E82" s="317">
        <f t="shared" ref="E82:E98" si="170">SUM(F82)</f>
        <v>5000</v>
      </c>
      <c r="F82" s="301">
        <v>5000</v>
      </c>
      <c r="G82" s="301"/>
      <c r="H82" s="301"/>
      <c r="I82" s="301"/>
      <c r="J82" s="149">
        <f t="shared" si="156"/>
        <v>0</v>
      </c>
      <c r="K82" s="301"/>
      <c r="L82" s="301"/>
      <c r="M82" s="301"/>
      <c r="N82" s="301"/>
      <c r="O82" s="319"/>
      <c r="P82" s="317">
        <f t="shared" ref="P82:P98" si="171">SUM(Q82)</f>
        <v>0</v>
      </c>
      <c r="Q82" s="301"/>
      <c r="R82" s="301"/>
      <c r="S82" s="301"/>
      <c r="T82" s="301"/>
      <c r="U82" s="149">
        <f t="shared" si="157"/>
        <v>0</v>
      </c>
      <c r="V82" s="301"/>
      <c r="W82" s="301"/>
      <c r="X82" s="301"/>
      <c r="Y82" s="301"/>
      <c r="Z82" s="319"/>
      <c r="AA82" s="310">
        <f t="shared" si="158"/>
        <v>5000</v>
      </c>
      <c r="AB82" s="300">
        <f t="shared" si="159"/>
        <v>5000</v>
      </c>
      <c r="AC82" s="300">
        <f t="shared" si="160"/>
        <v>0</v>
      </c>
      <c r="AD82" s="300">
        <f t="shared" si="161"/>
        <v>0</v>
      </c>
      <c r="AE82" s="300">
        <f t="shared" si="162"/>
        <v>0</v>
      </c>
      <c r="AF82" s="300">
        <f t="shared" si="163"/>
        <v>0</v>
      </c>
      <c r="AG82" s="300">
        <f t="shared" si="164"/>
        <v>0</v>
      </c>
      <c r="AH82" s="300">
        <f t="shared" si="165"/>
        <v>0</v>
      </c>
      <c r="AI82" s="300">
        <f t="shared" si="166"/>
        <v>0</v>
      </c>
      <c r="AJ82" s="300">
        <f t="shared" si="167"/>
        <v>0</v>
      </c>
      <c r="AK82" s="300">
        <f t="shared" si="168"/>
        <v>0</v>
      </c>
      <c r="AL82" s="114">
        <f t="shared" si="169"/>
        <v>5000</v>
      </c>
    </row>
    <row r="83" spans="1:38" s="55" customFormat="1" x14ac:dyDescent="0.2">
      <c r="A83" s="83" t="s">
        <v>176</v>
      </c>
      <c r="B83" s="84" t="s">
        <v>162</v>
      </c>
      <c r="C83" s="96">
        <v>1090</v>
      </c>
      <c r="D83" s="157" t="s">
        <v>163</v>
      </c>
      <c r="E83" s="317">
        <f t="shared" si="170"/>
        <v>500</v>
      </c>
      <c r="F83" s="304">
        <v>500</v>
      </c>
      <c r="G83" s="304"/>
      <c r="H83" s="304"/>
      <c r="I83" s="304"/>
      <c r="J83" s="149">
        <f t="shared" si="156"/>
        <v>0</v>
      </c>
      <c r="K83" s="304"/>
      <c r="L83" s="304"/>
      <c r="M83" s="304"/>
      <c r="N83" s="304"/>
      <c r="O83" s="324"/>
      <c r="P83" s="317">
        <f t="shared" si="171"/>
        <v>0</v>
      </c>
      <c r="Q83" s="304"/>
      <c r="R83" s="304"/>
      <c r="S83" s="304"/>
      <c r="T83" s="304"/>
      <c r="U83" s="149">
        <f t="shared" si="157"/>
        <v>0</v>
      </c>
      <c r="V83" s="304"/>
      <c r="W83" s="304"/>
      <c r="X83" s="304"/>
      <c r="Y83" s="304"/>
      <c r="Z83" s="324"/>
      <c r="AA83" s="310">
        <f t="shared" si="158"/>
        <v>500</v>
      </c>
      <c r="AB83" s="300">
        <f t="shared" si="159"/>
        <v>500</v>
      </c>
      <c r="AC83" s="300">
        <f t="shared" si="160"/>
        <v>0</v>
      </c>
      <c r="AD83" s="300">
        <f t="shared" si="161"/>
        <v>0</v>
      </c>
      <c r="AE83" s="300">
        <f t="shared" si="162"/>
        <v>0</v>
      </c>
      <c r="AF83" s="300">
        <f t="shared" si="163"/>
        <v>0</v>
      </c>
      <c r="AG83" s="300">
        <f t="shared" si="164"/>
        <v>0</v>
      </c>
      <c r="AH83" s="300">
        <f t="shared" si="165"/>
        <v>0</v>
      </c>
      <c r="AI83" s="300">
        <f t="shared" si="166"/>
        <v>0</v>
      </c>
      <c r="AJ83" s="300">
        <f t="shared" si="167"/>
        <v>0</v>
      </c>
      <c r="AK83" s="300">
        <f t="shared" si="168"/>
        <v>0</v>
      </c>
      <c r="AL83" s="114">
        <f t="shared" si="169"/>
        <v>500</v>
      </c>
    </row>
    <row r="84" spans="1:38" s="55" customFormat="1" ht="51" hidden="1" x14ac:dyDescent="0.2">
      <c r="A84" s="159" t="s">
        <v>426</v>
      </c>
      <c r="B84" s="160" t="s">
        <v>427</v>
      </c>
      <c r="C84" s="279" t="s">
        <v>418</v>
      </c>
      <c r="D84" s="353" t="s">
        <v>428</v>
      </c>
      <c r="E84" s="317">
        <f t="shared" si="170"/>
        <v>0</v>
      </c>
      <c r="F84" s="304"/>
      <c r="G84" s="304"/>
      <c r="H84" s="304"/>
      <c r="I84" s="304"/>
      <c r="J84" s="149">
        <f t="shared" si="156"/>
        <v>0</v>
      </c>
      <c r="K84" s="304"/>
      <c r="L84" s="304"/>
      <c r="M84" s="304"/>
      <c r="N84" s="304"/>
      <c r="O84" s="324"/>
      <c r="P84" s="317">
        <f t="shared" si="171"/>
        <v>0</v>
      </c>
      <c r="Q84" s="304"/>
      <c r="R84" s="304"/>
      <c r="S84" s="304"/>
      <c r="T84" s="304"/>
      <c r="U84" s="149">
        <f t="shared" si="157"/>
        <v>0</v>
      </c>
      <c r="V84" s="304"/>
      <c r="W84" s="304"/>
      <c r="X84" s="304"/>
      <c r="Y84" s="304"/>
      <c r="Z84" s="324"/>
      <c r="AA84" s="310">
        <f t="shared" si="158"/>
        <v>0</v>
      </c>
      <c r="AB84" s="300">
        <f t="shared" si="159"/>
        <v>0</v>
      </c>
      <c r="AC84" s="300">
        <f t="shared" si="160"/>
        <v>0</v>
      </c>
      <c r="AD84" s="300">
        <f t="shared" si="161"/>
        <v>0</v>
      </c>
      <c r="AE84" s="300">
        <f t="shared" si="162"/>
        <v>0</v>
      </c>
      <c r="AF84" s="300">
        <f t="shared" si="163"/>
        <v>0</v>
      </c>
      <c r="AG84" s="300">
        <f t="shared" si="164"/>
        <v>0</v>
      </c>
      <c r="AH84" s="300">
        <f t="shared" si="165"/>
        <v>0</v>
      </c>
      <c r="AI84" s="300">
        <f t="shared" si="166"/>
        <v>0</v>
      </c>
      <c r="AJ84" s="300">
        <f t="shared" si="167"/>
        <v>0</v>
      </c>
      <c r="AK84" s="300">
        <f t="shared" si="168"/>
        <v>0</v>
      </c>
      <c r="AL84" s="114">
        <f t="shared" si="169"/>
        <v>0</v>
      </c>
    </row>
    <row r="85" spans="1:38" s="55" customFormat="1" ht="25.5" x14ac:dyDescent="0.2">
      <c r="A85" s="159" t="s">
        <v>319</v>
      </c>
      <c r="B85" s="160" t="s">
        <v>320</v>
      </c>
      <c r="C85" s="279" t="s">
        <v>88</v>
      </c>
      <c r="D85" s="157" t="s">
        <v>321</v>
      </c>
      <c r="E85" s="317">
        <f t="shared" si="170"/>
        <v>890000</v>
      </c>
      <c r="F85" s="304">
        <v>890000</v>
      </c>
      <c r="G85" s="304"/>
      <c r="H85" s="304"/>
      <c r="I85" s="304"/>
      <c r="J85" s="149">
        <f t="shared" si="156"/>
        <v>0</v>
      </c>
      <c r="K85" s="304"/>
      <c r="L85" s="304"/>
      <c r="M85" s="304"/>
      <c r="N85" s="304"/>
      <c r="O85" s="324"/>
      <c r="P85" s="317">
        <f t="shared" si="171"/>
        <v>0</v>
      </c>
      <c r="Q85" s="304"/>
      <c r="R85" s="304"/>
      <c r="S85" s="304"/>
      <c r="T85" s="304"/>
      <c r="U85" s="149">
        <f t="shared" si="157"/>
        <v>0</v>
      </c>
      <c r="V85" s="304"/>
      <c r="W85" s="304"/>
      <c r="X85" s="304"/>
      <c r="Y85" s="304"/>
      <c r="Z85" s="324"/>
      <c r="AA85" s="310">
        <f t="shared" si="158"/>
        <v>890000</v>
      </c>
      <c r="AB85" s="300">
        <f t="shared" si="159"/>
        <v>890000</v>
      </c>
      <c r="AC85" s="300">
        <f t="shared" si="160"/>
        <v>0</v>
      </c>
      <c r="AD85" s="300">
        <f t="shared" si="161"/>
        <v>0</v>
      </c>
      <c r="AE85" s="300">
        <f t="shared" si="162"/>
        <v>0</v>
      </c>
      <c r="AF85" s="300">
        <f t="shared" si="163"/>
        <v>0</v>
      </c>
      <c r="AG85" s="300">
        <f t="shared" si="164"/>
        <v>0</v>
      </c>
      <c r="AH85" s="300">
        <f t="shared" si="165"/>
        <v>0</v>
      </c>
      <c r="AI85" s="300">
        <f t="shared" si="166"/>
        <v>0</v>
      </c>
      <c r="AJ85" s="300">
        <f t="shared" si="167"/>
        <v>0</v>
      </c>
      <c r="AK85" s="300">
        <f t="shared" si="168"/>
        <v>0</v>
      </c>
      <c r="AL85" s="114">
        <f t="shared" si="169"/>
        <v>890000</v>
      </c>
    </row>
    <row r="86" spans="1:38" s="55" customFormat="1" hidden="1" x14ac:dyDescent="0.2">
      <c r="A86" s="159" t="s">
        <v>416</v>
      </c>
      <c r="B86" s="160" t="s">
        <v>417</v>
      </c>
      <c r="C86" s="279" t="s">
        <v>418</v>
      </c>
      <c r="D86" s="336" t="s">
        <v>419</v>
      </c>
      <c r="E86" s="317">
        <f t="shared" si="170"/>
        <v>0</v>
      </c>
      <c r="F86" s="304"/>
      <c r="G86" s="304"/>
      <c r="H86" s="304"/>
      <c r="I86" s="304"/>
      <c r="J86" s="149">
        <f t="shared" si="156"/>
        <v>0</v>
      </c>
      <c r="K86" s="304"/>
      <c r="L86" s="304"/>
      <c r="M86" s="304"/>
      <c r="N86" s="304"/>
      <c r="O86" s="324"/>
      <c r="P86" s="317">
        <f t="shared" si="171"/>
        <v>0</v>
      </c>
      <c r="Q86" s="304"/>
      <c r="R86" s="304"/>
      <c r="S86" s="304"/>
      <c r="T86" s="304"/>
      <c r="U86" s="149">
        <f t="shared" si="157"/>
        <v>0</v>
      </c>
      <c r="V86" s="304"/>
      <c r="W86" s="304"/>
      <c r="X86" s="304"/>
      <c r="Y86" s="304"/>
      <c r="Z86" s="324"/>
      <c r="AA86" s="310">
        <f t="shared" si="158"/>
        <v>0</v>
      </c>
      <c r="AB86" s="300">
        <f t="shared" si="159"/>
        <v>0</v>
      </c>
      <c r="AC86" s="300">
        <f t="shared" si="160"/>
        <v>0</v>
      </c>
      <c r="AD86" s="300">
        <f t="shared" si="161"/>
        <v>0</v>
      </c>
      <c r="AE86" s="300">
        <f t="shared" si="162"/>
        <v>0</v>
      </c>
      <c r="AF86" s="300">
        <f t="shared" si="163"/>
        <v>0</v>
      </c>
      <c r="AG86" s="300">
        <f t="shared" si="164"/>
        <v>0</v>
      </c>
      <c r="AH86" s="300">
        <f t="shared" si="165"/>
        <v>0</v>
      </c>
      <c r="AI86" s="300">
        <f t="shared" si="166"/>
        <v>0</v>
      </c>
      <c r="AJ86" s="300">
        <f t="shared" si="167"/>
        <v>0</v>
      </c>
      <c r="AK86" s="300">
        <f t="shared" si="168"/>
        <v>0</v>
      </c>
      <c r="AL86" s="114">
        <f t="shared" si="169"/>
        <v>0</v>
      </c>
    </row>
    <row r="87" spans="1:38" s="55" customFormat="1" ht="24.6" customHeight="1" x14ac:dyDescent="0.2">
      <c r="A87" s="139" t="s">
        <v>26</v>
      </c>
      <c r="B87" s="129" t="s">
        <v>27</v>
      </c>
      <c r="C87" s="140" t="s">
        <v>88</v>
      </c>
      <c r="D87" s="181" t="s">
        <v>28</v>
      </c>
      <c r="E87" s="317">
        <f t="shared" si="170"/>
        <v>10500000</v>
      </c>
      <c r="F87" s="301">
        <v>10500000</v>
      </c>
      <c r="G87" s="301"/>
      <c r="H87" s="301">
        <v>4501500</v>
      </c>
      <c r="I87" s="301"/>
      <c r="J87" s="149">
        <f t="shared" si="156"/>
        <v>106000</v>
      </c>
      <c r="K87" s="301">
        <v>106000</v>
      </c>
      <c r="L87" s="301"/>
      <c r="M87" s="301"/>
      <c r="N87" s="301"/>
      <c r="O87" s="319">
        <v>106000</v>
      </c>
      <c r="P87" s="317">
        <f t="shared" si="171"/>
        <v>0</v>
      </c>
      <c r="Q87" s="301"/>
      <c r="R87" s="301"/>
      <c r="S87" s="301"/>
      <c r="T87" s="301"/>
      <c r="U87" s="149">
        <f t="shared" si="157"/>
        <v>0</v>
      </c>
      <c r="V87" s="301"/>
      <c r="W87" s="301"/>
      <c r="X87" s="301"/>
      <c r="Y87" s="301"/>
      <c r="Z87" s="319"/>
      <c r="AA87" s="310">
        <f t="shared" si="158"/>
        <v>10500000</v>
      </c>
      <c r="AB87" s="300">
        <f t="shared" si="159"/>
        <v>10500000</v>
      </c>
      <c r="AC87" s="300">
        <f t="shared" si="160"/>
        <v>0</v>
      </c>
      <c r="AD87" s="300">
        <f t="shared" si="161"/>
        <v>4501500</v>
      </c>
      <c r="AE87" s="300">
        <f t="shared" si="162"/>
        <v>0</v>
      </c>
      <c r="AF87" s="300">
        <f t="shared" si="163"/>
        <v>106000</v>
      </c>
      <c r="AG87" s="300">
        <f t="shared" si="164"/>
        <v>106000</v>
      </c>
      <c r="AH87" s="300">
        <f t="shared" si="165"/>
        <v>0</v>
      </c>
      <c r="AI87" s="300">
        <f t="shared" si="166"/>
        <v>0</v>
      </c>
      <c r="AJ87" s="300">
        <f t="shared" si="167"/>
        <v>0</v>
      </c>
      <c r="AK87" s="300">
        <f t="shared" si="168"/>
        <v>106000</v>
      </c>
      <c r="AL87" s="114">
        <f t="shared" si="169"/>
        <v>10606000</v>
      </c>
    </row>
    <row r="88" spans="1:38" s="55" customFormat="1" ht="24.6" customHeight="1" x14ac:dyDescent="0.2">
      <c r="A88" s="103" t="s">
        <v>383</v>
      </c>
      <c r="B88" s="82" t="s">
        <v>31</v>
      </c>
      <c r="C88" s="82" t="s">
        <v>131</v>
      </c>
      <c r="D88" s="181" t="s">
        <v>169</v>
      </c>
      <c r="E88" s="317">
        <f t="shared" si="170"/>
        <v>25000</v>
      </c>
      <c r="F88" s="301">
        <v>25000</v>
      </c>
      <c r="G88" s="301"/>
      <c r="H88" s="301"/>
      <c r="I88" s="301"/>
      <c r="J88" s="149">
        <f t="shared" si="156"/>
        <v>0</v>
      </c>
      <c r="K88" s="301"/>
      <c r="L88" s="301"/>
      <c r="M88" s="301"/>
      <c r="N88" s="301"/>
      <c r="O88" s="319"/>
      <c r="P88" s="317">
        <f t="shared" si="171"/>
        <v>0</v>
      </c>
      <c r="Q88" s="301"/>
      <c r="R88" s="301"/>
      <c r="S88" s="301"/>
      <c r="T88" s="301"/>
      <c r="U88" s="149">
        <f t="shared" si="157"/>
        <v>0</v>
      </c>
      <c r="V88" s="301"/>
      <c r="W88" s="301"/>
      <c r="X88" s="301"/>
      <c r="Y88" s="301"/>
      <c r="Z88" s="319"/>
      <c r="AA88" s="310">
        <f t="shared" si="158"/>
        <v>25000</v>
      </c>
      <c r="AB88" s="300">
        <f t="shared" si="159"/>
        <v>25000</v>
      </c>
      <c r="AC88" s="300">
        <f t="shared" si="160"/>
        <v>0</v>
      </c>
      <c r="AD88" s="300">
        <f t="shared" si="161"/>
        <v>0</v>
      </c>
      <c r="AE88" s="300">
        <f t="shared" si="162"/>
        <v>0</v>
      </c>
      <c r="AF88" s="300">
        <f t="shared" si="163"/>
        <v>0</v>
      </c>
      <c r="AG88" s="300">
        <f t="shared" si="164"/>
        <v>0</v>
      </c>
      <c r="AH88" s="300">
        <f t="shared" si="165"/>
        <v>0</v>
      </c>
      <c r="AI88" s="300">
        <f t="shared" si="166"/>
        <v>0</v>
      </c>
      <c r="AJ88" s="300">
        <f t="shared" si="167"/>
        <v>0</v>
      </c>
      <c r="AK88" s="300">
        <f t="shared" si="168"/>
        <v>0</v>
      </c>
      <c r="AL88" s="114">
        <f t="shared" si="169"/>
        <v>25000</v>
      </c>
    </row>
    <row r="89" spans="1:38" s="55" customFormat="1" hidden="1" x14ac:dyDescent="0.2">
      <c r="A89" s="81" t="s">
        <v>149</v>
      </c>
      <c r="B89" s="99" t="s">
        <v>150</v>
      </c>
      <c r="C89" s="99" t="s">
        <v>78</v>
      </c>
      <c r="D89" s="182" t="s">
        <v>151</v>
      </c>
      <c r="E89" s="317">
        <f t="shared" si="170"/>
        <v>0</v>
      </c>
      <c r="F89" s="302"/>
      <c r="G89" s="302"/>
      <c r="H89" s="302"/>
      <c r="I89" s="302"/>
      <c r="J89" s="149">
        <f t="shared" si="156"/>
        <v>0</v>
      </c>
      <c r="K89" s="302"/>
      <c r="L89" s="302"/>
      <c r="M89" s="302"/>
      <c r="N89" s="302"/>
      <c r="O89" s="320"/>
      <c r="P89" s="317">
        <f t="shared" si="171"/>
        <v>0</v>
      </c>
      <c r="Q89" s="302"/>
      <c r="R89" s="302"/>
      <c r="S89" s="302"/>
      <c r="T89" s="302"/>
      <c r="U89" s="149">
        <f t="shared" si="157"/>
        <v>0</v>
      </c>
      <c r="V89" s="302"/>
      <c r="W89" s="302"/>
      <c r="X89" s="302"/>
      <c r="Y89" s="302"/>
      <c r="Z89" s="320"/>
      <c r="AA89" s="310">
        <f t="shared" si="158"/>
        <v>0</v>
      </c>
      <c r="AB89" s="300">
        <f t="shared" si="159"/>
        <v>0</v>
      </c>
      <c r="AC89" s="300">
        <f t="shared" si="160"/>
        <v>0</v>
      </c>
      <c r="AD89" s="300">
        <f t="shared" si="161"/>
        <v>0</v>
      </c>
      <c r="AE89" s="300">
        <f t="shared" si="162"/>
        <v>0</v>
      </c>
      <c r="AF89" s="300">
        <f t="shared" si="163"/>
        <v>0</v>
      </c>
      <c r="AG89" s="300">
        <f t="shared" si="164"/>
        <v>0</v>
      </c>
      <c r="AH89" s="300">
        <f t="shared" si="165"/>
        <v>0</v>
      </c>
      <c r="AI89" s="300">
        <f t="shared" si="166"/>
        <v>0</v>
      </c>
      <c r="AJ89" s="300">
        <f t="shared" si="167"/>
        <v>0</v>
      </c>
      <c r="AK89" s="300">
        <f t="shared" si="168"/>
        <v>0</v>
      </c>
      <c r="AL89" s="114">
        <f t="shared" si="169"/>
        <v>0</v>
      </c>
    </row>
    <row r="90" spans="1:38" s="55" customFormat="1" ht="38.25" hidden="1" x14ac:dyDescent="0.2">
      <c r="A90" s="81" t="s">
        <v>429</v>
      </c>
      <c r="B90" s="99" t="s">
        <v>430</v>
      </c>
      <c r="C90" s="99" t="s">
        <v>62</v>
      </c>
      <c r="D90" s="182" t="s">
        <v>431</v>
      </c>
      <c r="E90" s="317">
        <f t="shared" si="170"/>
        <v>0</v>
      </c>
      <c r="F90" s="302"/>
      <c r="G90" s="302"/>
      <c r="H90" s="302"/>
      <c r="I90" s="302"/>
      <c r="J90" s="149">
        <f t="shared" si="156"/>
        <v>0</v>
      </c>
      <c r="K90" s="302"/>
      <c r="L90" s="302"/>
      <c r="M90" s="302"/>
      <c r="N90" s="302"/>
      <c r="O90" s="320"/>
      <c r="P90" s="317">
        <f t="shared" si="171"/>
        <v>0</v>
      </c>
      <c r="Q90" s="302"/>
      <c r="R90" s="302"/>
      <c r="S90" s="302"/>
      <c r="T90" s="302"/>
      <c r="U90" s="149">
        <f t="shared" si="157"/>
        <v>0</v>
      </c>
      <c r="V90" s="302"/>
      <c r="W90" s="302"/>
      <c r="X90" s="302"/>
      <c r="Y90" s="302"/>
      <c r="Z90" s="320"/>
      <c r="AA90" s="310">
        <f t="shared" ref="AA90" si="172">SUM(E90+P90)</f>
        <v>0</v>
      </c>
      <c r="AB90" s="300">
        <f t="shared" ref="AB90" si="173">SUM(F90+Q90)</f>
        <v>0</v>
      </c>
      <c r="AC90" s="300">
        <f t="shared" ref="AC90" si="174">SUM(G90+R90)</f>
        <v>0</v>
      </c>
      <c r="AD90" s="300">
        <f t="shared" ref="AD90" si="175">SUM(H90+S90)</f>
        <v>0</v>
      </c>
      <c r="AE90" s="300">
        <f t="shared" ref="AE90" si="176">SUM(I90+T90)</f>
        <v>0</v>
      </c>
      <c r="AF90" s="300">
        <f t="shared" ref="AF90" si="177">SUM(J90+U90)</f>
        <v>0</v>
      </c>
      <c r="AG90" s="300">
        <f t="shared" ref="AG90" si="178">SUM(K90+V90)</f>
        <v>0</v>
      </c>
      <c r="AH90" s="300">
        <f t="shared" ref="AH90" si="179">SUM(L90+W90)</f>
        <v>0</v>
      </c>
      <c r="AI90" s="300">
        <f t="shared" ref="AI90" si="180">SUM(M90+X90)</f>
        <v>0</v>
      </c>
      <c r="AJ90" s="300">
        <f t="shared" ref="AJ90" si="181">SUM(N90+Y90)</f>
        <v>0</v>
      </c>
      <c r="AK90" s="300">
        <f t="shared" ref="AK90" si="182">SUM(O90+Z90)</f>
        <v>0</v>
      </c>
      <c r="AL90" s="114">
        <f t="shared" ref="AL90" si="183">SUM(AA90+AF90)</f>
        <v>0</v>
      </c>
    </row>
    <row r="91" spans="1:38" s="55" customFormat="1" ht="25.5" x14ac:dyDescent="0.2">
      <c r="A91" s="81" t="s">
        <v>167</v>
      </c>
      <c r="B91" s="99" t="s">
        <v>166</v>
      </c>
      <c r="C91" s="99" t="s">
        <v>89</v>
      </c>
      <c r="D91" s="157" t="s">
        <v>168</v>
      </c>
      <c r="E91" s="317">
        <f t="shared" si="170"/>
        <v>8000000</v>
      </c>
      <c r="F91" s="304">
        <v>8000000</v>
      </c>
      <c r="G91" s="304"/>
      <c r="H91" s="304"/>
      <c r="I91" s="304"/>
      <c r="J91" s="149">
        <f t="shared" si="156"/>
        <v>0</v>
      </c>
      <c r="K91" s="352"/>
      <c r="L91" s="304"/>
      <c r="M91" s="304"/>
      <c r="N91" s="304"/>
      <c r="O91" s="324"/>
      <c r="P91" s="317">
        <f t="shared" si="171"/>
        <v>0</v>
      </c>
      <c r="Q91" s="304"/>
      <c r="R91" s="304"/>
      <c r="S91" s="304"/>
      <c r="T91" s="304"/>
      <c r="U91" s="149">
        <f t="shared" si="157"/>
        <v>0</v>
      </c>
      <c r="V91" s="352"/>
      <c r="W91" s="304"/>
      <c r="X91" s="304"/>
      <c r="Y91" s="304"/>
      <c r="Z91" s="324"/>
      <c r="AA91" s="310">
        <f t="shared" si="158"/>
        <v>8000000</v>
      </c>
      <c r="AB91" s="300">
        <f t="shared" si="159"/>
        <v>8000000</v>
      </c>
      <c r="AC91" s="300">
        <f t="shared" si="160"/>
        <v>0</v>
      </c>
      <c r="AD91" s="300">
        <f t="shared" si="161"/>
        <v>0</v>
      </c>
      <c r="AE91" s="300">
        <f t="shared" si="162"/>
        <v>0</v>
      </c>
      <c r="AF91" s="300">
        <f t="shared" si="163"/>
        <v>0</v>
      </c>
      <c r="AG91" s="300">
        <f t="shared" si="164"/>
        <v>0</v>
      </c>
      <c r="AH91" s="300">
        <f t="shared" si="165"/>
        <v>0</v>
      </c>
      <c r="AI91" s="300">
        <f t="shared" si="166"/>
        <v>0</v>
      </c>
      <c r="AJ91" s="300">
        <f t="shared" si="167"/>
        <v>0</v>
      </c>
      <c r="AK91" s="300">
        <f t="shared" si="168"/>
        <v>0</v>
      </c>
      <c r="AL91" s="114">
        <f t="shared" si="169"/>
        <v>8000000</v>
      </c>
    </row>
    <row r="92" spans="1:38" s="55" customFormat="1" hidden="1" x14ac:dyDescent="0.2">
      <c r="A92" s="81" t="s">
        <v>423</v>
      </c>
      <c r="B92" s="99" t="s">
        <v>424</v>
      </c>
      <c r="C92" s="99" t="s">
        <v>89</v>
      </c>
      <c r="D92" s="1" t="s">
        <v>425</v>
      </c>
      <c r="E92" s="317">
        <f t="shared" si="170"/>
        <v>0</v>
      </c>
      <c r="F92" s="304"/>
      <c r="G92" s="304"/>
      <c r="H92" s="304"/>
      <c r="I92" s="304"/>
      <c r="J92" s="149">
        <f t="shared" si="156"/>
        <v>0</v>
      </c>
      <c r="K92" s="304"/>
      <c r="L92" s="304"/>
      <c r="M92" s="304"/>
      <c r="N92" s="304"/>
      <c r="O92" s="324"/>
      <c r="P92" s="317">
        <f t="shared" si="171"/>
        <v>0</v>
      </c>
      <c r="Q92" s="304"/>
      <c r="R92" s="304"/>
      <c r="S92" s="304"/>
      <c r="T92" s="304"/>
      <c r="U92" s="149">
        <f t="shared" si="157"/>
        <v>0</v>
      </c>
      <c r="V92" s="304"/>
      <c r="W92" s="304"/>
      <c r="X92" s="304"/>
      <c r="Y92" s="304"/>
      <c r="Z92" s="324"/>
      <c r="AA92" s="310">
        <f t="shared" ref="AA92" si="184">SUM(E92+P92)</f>
        <v>0</v>
      </c>
      <c r="AB92" s="300">
        <f t="shared" ref="AB92" si="185">SUM(F92+Q92)</f>
        <v>0</v>
      </c>
      <c r="AC92" s="300">
        <f t="shared" ref="AC92" si="186">SUM(G92+R92)</f>
        <v>0</v>
      </c>
      <c r="AD92" s="300">
        <f t="shared" ref="AD92" si="187">SUM(H92+S92)</f>
        <v>0</v>
      </c>
      <c r="AE92" s="300">
        <f t="shared" ref="AE92" si="188">SUM(I92+T92)</f>
        <v>0</v>
      </c>
      <c r="AF92" s="300">
        <f t="shared" ref="AF92" si="189">SUM(J92+U92)</f>
        <v>0</v>
      </c>
      <c r="AG92" s="300">
        <f t="shared" ref="AG92" si="190">SUM(K92+V92)</f>
        <v>0</v>
      </c>
      <c r="AH92" s="300">
        <f t="shared" ref="AH92" si="191">SUM(L92+W92)</f>
        <v>0</v>
      </c>
      <c r="AI92" s="300">
        <f t="shared" ref="AI92" si="192">SUM(M92+X92)</f>
        <v>0</v>
      </c>
      <c r="AJ92" s="300">
        <f t="shared" ref="AJ92" si="193">SUM(N92+Y92)</f>
        <v>0</v>
      </c>
      <c r="AK92" s="300">
        <f t="shared" ref="AK92" si="194">SUM(O92+Z92)</f>
        <v>0</v>
      </c>
      <c r="AL92" s="114">
        <f t="shared" ref="AL92" si="195">SUM(AA92+AF92)</f>
        <v>0</v>
      </c>
    </row>
    <row r="93" spans="1:38" s="55" customFormat="1" ht="42" customHeight="1" x14ac:dyDescent="0.2">
      <c r="A93" s="159" t="s">
        <v>182</v>
      </c>
      <c r="B93" s="160" t="s">
        <v>180</v>
      </c>
      <c r="C93" s="187" t="s">
        <v>62</v>
      </c>
      <c r="D93" s="158" t="s">
        <v>179</v>
      </c>
      <c r="E93" s="317">
        <f t="shared" si="170"/>
        <v>0</v>
      </c>
      <c r="F93" s="301"/>
      <c r="G93" s="301"/>
      <c r="H93" s="301"/>
      <c r="I93" s="301"/>
      <c r="J93" s="149">
        <f t="shared" si="156"/>
        <v>10000</v>
      </c>
      <c r="K93" s="152"/>
      <c r="L93" s="152">
        <v>10000</v>
      </c>
      <c r="M93" s="301"/>
      <c r="N93" s="301"/>
      <c r="O93" s="319"/>
      <c r="P93" s="317">
        <f t="shared" si="171"/>
        <v>0</v>
      </c>
      <c r="Q93" s="301"/>
      <c r="R93" s="301"/>
      <c r="S93" s="301"/>
      <c r="T93" s="301"/>
      <c r="U93" s="149">
        <f t="shared" si="157"/>
        <v>0</v>
      </c>
      <c r="V93" s="152"/>
      <c r="W93" s="152"/>
      <c r="X93" s="301"/>
      <c r="Y93" s="301"/>
      <c r="Z93" s="319"/>
      <c r="AA93" s="310">
        <f t="shared" si="158"/>
        <v>0</v>
      </c>
      <c r="AB93" s="300">
        <f t="shared" si="159"/>
        <v>0</v>
      </c>
      <c r="AC93" s="300">
        <f t="shared" si="160"/>
        <v>0</v>
      </c>
      <c r="AD93" s="300">
        <f t="shared" si="161"/>
        <v>0</v>
      </c>
      <c r="AE93" s="300">
        <f t="shared" si="162"/>
        <v>0</v>
      </c>
      <c r="AF93" s="300">
        <f t="shared" si="163"/>
        <v>10000</v>
      </c>
      <c r="AG93" s="300">
        <f t="shared" si="164"/>
        <v>0</v>
      </c>
      <c r="AH93" s="300">
        <f t="shared" si="165"/>
        <v>10000</v>
      </c>
      <c r="AI93" s="300">
        <f t="shared" si="166"/>
        <v>0</v>
      </c>
      <c r="AJ93" s="300">
        <f t="shared" si="167"/>
        <v>0</v>
      </c>
      <c r="AK93" s="300">
        <f t="shared" si="168"/>
        <v>0</v>
      </c>
      <c r="AL93" s="114">
        <f t="shared" si="169"/>
        <v>10000</v>
      </c>
    </row>
    <row r="94" spans="1:38" s="55" customFormat="1" hidden="1" x14ac:dyDescent="0.2">
      <c r="A94" s="99" t="s">
        <v>403</v>
      </c>
      <c r="B94" s="187" t="s">
        <v>404</v>
      </c>
      <c r="C94" s="187" t="s">
        <v>62</v>
      </c>
      <c r="D94" s="1" t="s">
        <v>405</v>
      </c>
      <c r="E94" s="317">
        <f t="shared" si="170"/>
        <v>0</v>
      </c>
      <c r="F94" s="301"/>
      <c r="G94" s="301"/>
      <c r="H94" s="301"/>
      <c r="I94" s="301"/>
      <c r="J94" s="149">
        <f t="shared" si="156"/>
        <v>0</v>
      </c>
      <c r="K94" s="152"/>
      <c r="L94" s="152"/>
      <c r="M94" s="301"/>
      <c r="N94" s="301"/>
      <c r="O94" s="319"/>
      <c r="P94" s="317">
        <f t="shared" si="171"/>
        <v>0</v>
      </c>
      <c r="Q94" s="301"/>
      <c r="R94" s="301"/>
      <c r="S94" s="301"/>
      <c r="T94" s="301"/>
      <c r="U94" s="149">
        <f t="shared" si="157"/>
        <v>0</v>
      </c>
      <c r="V94" s="152"/>
      <c r="W94" s="152"/>
      <c r="X94" s="301"/>
      <c r="Y94" s="301"/>
      <c r="Z94" s="319"/>
      <c r="AA94" s="310">
        <f t="shared" ref="AA94" si="196">SUM(E94+P94)</f>
        <v>0</v>
      </c>
      <c r="AB94" s="300">
        <f t="shared" ref="AB94" si="197">SUM(F94+Q94)</f>
        <v>0</v>
      </c>
      <c r="AC94" s="300">
        <f t="shared" ref="AC94" si="198">SUM(G94+R94)</f>
        <v>0</v>
      </c>
      <c r="AD94" s="300">
        <f t="shared" ref="AD94" si="199">SUM(H94+S94)</f>
        <v>0</v>
      </c>
      <c r="AE94" s="300">
        <f t="shared" ref="AE94" si="200">SUM(I94+T94)</f>
        <v>0</v>
      </c>
      <c r="AF94" s="300">
        <f t="shared" ref="AF94" si="201">SUM(J94+U94)</f>
        <v>0</v>
      </c>
      <c r="AG94" s="300">
        <f t="shared" ref="AG94" si="202">SUM(K94+V94)</f>
        <v>0</v>
      </c>
      <c r="AH94" s="300">
        <f t="shared" ref="AH94" si="203">SUM(L94+W94)</f>
        <v>0</v>
      </c>
      <c r="AI94" s="300">
        <f t="shared" ref="AI94" si="204">SUM(M94+X94)</f>
        <v>0</v>
      </c>
      <c r="AJ94" s="300">
        <f t="shared" ref="AJ94" si="205">SUM(N94+Y94)</f>
        <v>0</v>
      </c>
      <c r="AK94" s="300">
        <f t="shared" ref="AK94" si="206">SUM(O94+Z94)</f>
        <v>0</v>
      </c>
      <c r="AL94" s="114">
        <f t="shared" ref="AL94" si="207">SUM(AA94+AF94)</f>
        <v>0</v>
      </c>
    </row>
    <row r="95" spans="1:38" s="55" customFormat="1" x14ac:dyDescent="0.2">
      <c r="A95" s="159" t="s">
        <v>384</v>
      </c>
      <c r="B95" s="160" t="s">
        <v>385</v>
      </c>
      <c r="C95" s="187" t="s">
        <v>131</v>
      </c>
      <c r="D95" s="158" t="s">
        <v>386</v>
      </c>
      <c r="E95" s="317">
        <f t="shared" si="170"/>
        <v>426600</v>
      </c>
      <c r="F95" s="301">
        <v>426600</v>
      </c>
      <c r="G95" s="301"/>
      <c r="H95" s="301"/>
      <c r="I95" s="301"/>
      <c r="J95" s="149">
        <f t="shared" si="156"/>
        <v>0</v>
      </c>
      <c r="K95" s="301"/>
      <c r="L95" s="301"/>
      <c r="M95" s="301"/>
      <c r="N95" s="301"/>
      <c r="O95" s="319"/>
      <c r="P95" s="317">
        <f t="shared" si="171"/>
        <v>0</v>
      </c>
      <c r="Q95" s="301"/>
      <c r="R95" s="301"/>
      <c r="S95" s="301"/>
      <c r="T95" s="301"/>
      <c r="U95" s="149">
        <f t="shared" si="157"/>
        <v>0</v>
      </c>
      <c r="V95" s="301"/>
      <c r="W95" s="301"/>
      <c r="X95" s="301"/>
      <c r="Y95" s="301"/>
      <c r="Z95" s="319"/>
      <c r="AA95" s="310">
        <f t="shared" si="158"/>
        <v>426600</v>
      </c>
      <c r="AB95" s="300">
        <f t="shared" si="159"/>
        <v>426600</v>
      </c>
      <c r="AC95" s="300">
        <f t="shared" si="160"/>
        <v>0</v>
      </c>
      <c r="AD95" s="300">
        <f t="shared" si="161"/>
        <v>0</v>
      </c>
      <c r="AE95" s="300">
        <f t="shared" si="162"/>
        <v>0</v>
      </c>
      <c r="AF95" s="300">
        <f t="shared" si="163"/>
        <v>0</v>
      </c>
      <c r="AG95" s="300">
        <f t="shared" si="164"/>
        <v>0</v>
      </c>
      <c r="AH95" s="300">
        <f t="shared" si="165"/>
        <v>0</v>
      </c>
      <c r="AI95" s="300">
        <f t="shared" si="166"/>
        <v>0</v>
      </c>
      <c r="AJ95" s="300">
        <f t="shared" si="167"/>
        <v>0</v>
      </c>
      <c r="AK95" s="300">
        <f t="shared" si="168"/>
        <v>0</v>
      </c>
      <c r="AL95" s="114">
        <f t="shared" si="169"/>
        <v>426600</v>
      </c>
    </row>
    <row r="96" spans="1:38" s="55" customFormat="1" ht="15" x14ac:dyDescent="0.25">
      <c r="A96" s="159" t="s">
        <v>409</v>
      </c>
      <c r="B96" s="160" t="s">
        <v>411</v>
      </c>
      <c r="C96" s="187" t="s">
        <v>410</v>
      </c>
      <c r="D96" s="113" t="s">
        <v>412</v>
      </c>
      <c r="E96" s="317">
        <f t="shared" si="170"/>
        <v>0</v>
      </c>
      <c r="F96" s="301"/>
      <c r="G96" s="301"/>
      <c r="H96" s="301"/>
      <c r="I96" s="301"/>
      <c r="J96" s="149">
        <f t="shared" si="156"/>
        <v>100000</v>
      </c>
      <c r="K96" s="301"/>
      <c r="L96" s="301">
        <v>100000</v>
      </c>
      <c r="M96" s="301"/>
      <c r="N96" s="301"/>
      <c r="O96" s="319"/>
      <c r="P96" s="317">
        <f t="shared" si="171"/>
        <v>0</v>
      </c>
      <c r="Q96" s="301"/>
      <c r="R96" s="301"/>
      <c r="S96" s="301"/>
      <c r="T96" s="301"/>
      <c r="U96" s="149">
        <f t="shared" si="157"/>
        <v>0</v>
      </c>
      <c r="V96" s="301"/>
      <c r="W96" s="301"/>
      <c r="X96" s="301"/>
      <c r="Y96" s="301"/>
      <c r="Z96" s="319"/>
      <c r="AA96" s="310">
        <f t="shared" ref="AA96" si="208">SUM(E96+P96)</f>
        <v>0</v>
      </c>
      <c r="AB96" s="300">
        <f t="shared" ref="AB96" si="209">SUM(F96+Q96)</f>
        <v>0</v>
      </c>
      <c r="AC96" s="300">
        <f t="shared" ref="AC96" si="210">SUM(G96+R96)</f>
        <v>0</v>
      </c>
      <c r="AD96" s="300">
        <f t="shared" ref="AD96" si="211">SUM(H96+S96)</f>
        <v>0</v>
      </c>
      <c r="AE96" s="300">
        <f t="shared" ref="AE96" si="212">SUM(I96+T96)</f>
        <v>0</v>
      </c>
      <c r="AF96" s="300">
        <f t="shared" ref="AF96" si="213">SUM(J96+U96)</f>
        <v>100000</v>
      </c>
      <c r="AG96" s="300">
        <f t="shared" ref="AG96" si="214">SUM(K96+V96)</f>
        <v>0</v>
      </c>
      <c r="AH96" s="300">
        <f t="shared" ref="AH96" si="215">SUM(L96+W96)</f>
        <v>100000</v>
      </c>
      <c r="AI96" s="300">
        <f t="shared" ref="AI96" si="216">SUM(M96+X96)</f>
        <v>0</v>
      </c>
      <c r="AJ96" s="300">
        <f t="shared" ref="AJ96" si="217">SUM(N96+Y96)</f>
        <v>0</v>
      </c>
      <c r="AK96" s="300">
        <f t="shared" ref="AK96" si="218">SUM(O96+Z96)</f>
        <v>0</v>
      </c>
      <c r="AL96" s="114">
        <f t="shared" ref="AL96" si="219">SUM(AA96+AF96)</f>
        <v>100000</v>
      </c>
    </row>
    <row r="97" spans="1:38" s="55" customFormat="1" x14ac:dyDescent="0.2">
      <c r="A97" s="139" t="s">
        <v>29</v>
      </c>
      <c r="B97" s="129" t="s">
        <v>30</v>
      </c>
      <c r="C97" s="140" t="s">
        <v>90</v>
      </c>
      <c r="D97" s="182" t="s">
        <v>72</v>
      </c>
      <c r="E97" s="317">
        <f t="shared" si="170"/>
        <v>0</v>
      </c>
      <c r="F97" s="302"/>
      <c r="G97" s="302"/>
      <c r="H97" s="302"/>
      <c r="I97" s="302"/>
      <c r="J97" s="149">
        <f t="shared" si="156"/>
        <v>115000</v>
      </c>
      <c r="K97" s="302"/>
      <c r="L97" s="302">
        <v>115000</v>
      </c>
      <c r="M97" s="302"/>
      <c r="N97" s="302"/>
      <c r="O97" s="320"/>
      <c r="P97" s="317">
        <f t="shared" si="171"/>
        <v>0</v>
      </c>
      <c r="Q97" s="302"/>
      <c r="R97" s="302"/>
      <c r="S97" s="302"/>
      <c r="T97" s="302"/>
      <c r="U97" s="149">
        <f t="shared" si="157"/>
        <v>0</v>
      </c>
      <c r="V97" s="302"/>
      <c r="W97" s="302"/>
      <c r="X97" s="302"/>
      <c r="Y97" s="302"/>
      <c r="Z97" s="320"/>
      <c r="AA97" s="310">
        <f t="shared" si="158"/>
        <v>0</v>
      </c>
      <c r="AB97" s="300">
        <f t="shared" si="159"/>
        <v>0</v>
      </c>
      <c r="AC97" s="300">
        <f t="shared" si="160"/>
        <v>0</v>
      </c>
      <c r="AD97" s="300">
        <f t="shared" si="161"/>
        <v>0</v>
      </c>
      <c r="AE97" s="300">
        <f t="shared" si="162"/>
        <v>0</v>
      </c>
      <c r="AF97" s="300">
        <f t="shared" si="163"/>
        <v>115000</v>
      </c>
      <c r="AG97" s="300">
        <f t="shared" si="164"/>
        <v>0</v>
      </c>
      <c r="AH97" s="300">
        <f t="shared" si="165"/>
        <v>115000</v>
      </c>
      <c r="AI97" s="300">
        <f t="shared" si="166"/>
        <v>0</v>
      </c>
      <c r="AJ97" s="300">
        <f t="shared" si="167"/>
        <v>0</v>
      </c>
      <c r="AK97" s="300">
        <f t="shared" si="168"/>
        <v>0</v>
      </c>
      <c r="AL97" s="114">
        <f t="shared" si="169"/>
        <v>115000</v>
      </c>
    </row>
    <row r="98" spans="1:38" s="55" customFormat="1" ht="26.25" thickBot="1" x14ac:dyDescent="0.25">
      <c r="A98" s="107" t="s">
        <v>33</v>
      </c>
      <c r="B98" s="108" t="s">
        <v>34</v>
      </c>
      <c r="C98" s="111" t="s">
        <v>87</v>
      </c>
      <c r="D98" s="192" t="s">
        <v>296</v>
      </c>
      <c r="E98" s="317">
        <f t="shared" si="170"/>
        <v>0</v>
      </c>
      <c r="F98" s="303"/>
      <c r="G98" s="303"/>
      <c r="H98" s="303"/>
      <c r="I98" s="303"/>
      <c r="J98" s="166">
        <f t="shared" si="156"/>
        <v>840</v>
      </c>
      <c r="K98" s="303"/>
      <c r="L98" s="303">
        <v>840</v>
      </c>
      <c r="M98" s="303"/>
      <c r="N98" s="303"/>
      <c r="O98" s="321"/>
      <c r="P98" s="317">
        <f t="shared" si="171"/>
        <v>0</v>
      </c>
      <c r="Q98" s="303"/>
      <c r="R98" s="303"/>
      <c r="S98" s="303"/>
      <c r="T98" s="303"/>
      <c r="U98" s="166">
        <f t="shared" si="157"/>
        <v>0</v>
      </c>
      <c r="V98" s="303"/>
      <c r="W98" s="303"/>
      <c r="X98" s="303"/>
      <c r="Y98" s="303"/>
      <c r="Z98" s="321"/>
      <c r="AA98" s="310">
        <f t="shared" si="158"/>
        <v>0</v>
      </c>
      <c r="AB98" s="300">
        <f t="shared" si="159"/>
        <v>0</v>
      </c>
      <c r="AC98" s="300">
        <f t="shared" si="160"/>
        <v>0</v>
      </c>
      <c r="AD98" s="300">
        <f t="shared" si="161"/>
        <v>0</v>
      </c>
      <c r="AE98" s="300">
        <f t="shared" si="162"/>
        <v>0</v>
      </c>
      <c r="AF98" s="300">
        <f t="shared" si="163"/>
        <v>840</v>
      </c>
      <c r="AG98" s="300">
        <f t="shared" si="164"/>
        <v>0</v>
      </c>
      <c r="AH98" s="300">
        <f t="shared" si="165"/>
        <v>840</v>
      </c>
      <c r="AI98" s="300">
        <f t="shared" si="166"/>
        <v>0</v>
      </c>
      <c r="AJ98" s="300">
        <f t="shared" si="167"/>
        <v>0</v>
      </c>
      <c r="AK98" s="300">
        <f t="shared" si="168"/>
        <v>0</v>
      </c>
      <c r="AL98" s="114">
        <f t="shared" si="169"/>
        <v>840</v>
      </c>
    </row>
    <row r="99" spans="1:38" s="69" customFormat="1" x14ac:dyDescent="0.2">
      <c r="A99" s="38" t="s">
        <v>140</v>
      </c>
      <c r="B99" s="39"/>
      <c r="C99" s="39"/>
      <c r="D99" s="188" t="s">
        <v>46</v>
      </c>
      <c r="E99" s="322">
        <f t="shared" ref="E99:O99" si="220">SUM(E100)</f>
        <v>3346696</v>
      </c>
      <c r="F99" s="65">
        <f t="shared" si="220"/>
        <v>3346696</v>
      </c>
      <c r="G99" s="65">
        <f t="shared" si="220"/>
        <v>2529915</v>
      </c>
      <c r="H99" s="65">
        <f t="shared" si="220"/>
        <v>106200</v>
      </c>
      <c r="I99" s="65">
        <f t="shared" si="220"/>
        <v>0</v>
      </c>
      <c r="J99" s="65">
        <f t="shared" si="220"/>
        <v>0</v>
      </c>
      <c r="K99" s="65">
        <f t="shared" si="220"/>
        <v>0</v>
      </c>
      <c r="L99" s="65">
        <f t="shared" si="220"/>
        <v>0</v>
      </c>
      <c r="M99" s="65">
        <f t="shared" si="220"/>
        <v>0</v>
      </c>
      <c r="N99" s="65">
        <f t="shared" si="220"/>
        <v>0</v>
      </c>
      <c r="O99" s="154">
        <f t="shared" si="220"/>
        <v>0</v>
      </c>
      <c r="P99" s="322">
        <f t="shared" ref="P99:AK99" si="221">SUM(P100)</f>
        <v>0</v>
      </c>
      <c r="Q99" s="65">
        <f t="shared" si="221"/>
        <v>0</v>
      </c>
      <c r="R99" s="65">
        <f t="shared" si="221"/>
        <v>0</v>
      </c>
      <c r="S99" s="65">
        <f t="shared" si="221"/>
        <v>0</v>
      </c>
      <c r="T99" s="65">
        <f t="shared" si="221"/>
        <v>0</v>
      </c>
      <c r="U99" s="65">
        <f t="shared" si="221"/>
        <v>0</v>
      </c>
      <c r="V99" s="65">
        <f t="shared" si="221"/>
        <v>0</v>
      </c>
      <c r="W99" s="65">
        <f t="shared" si="221"/>
        <v>0</v>
      </c>
      <c r="X99" s="65">
        <f t="shared" si="221"/>
        <v>0</v>
      </c>
      <c r="Y99" s="65">
        <f t="shared" si="221"/>
        <v>0</v>
      </c>
      <c r="Z99" s="154">
        <f t="shared" si="221"/>
        <v>0</v>
      </c>
      <c r="AA99" s="311">
        <f t="shared" si="221"/>
        <v>3346696</v>
      </c>
      <c r="AB99" s="65">
        <f t="shared" si="221"/>
        <v>3346696</v>
      </c>
      <c r="AC99" s="65">
        <f t="shared" si="221"/>
        <v>2529915</v>
      </c>
      <c r="AD99" s="65">
        <f t="shared" si="221"/>
        <v>106200</v>
      </c>
      <c r="AE99" s="65">
        <f t="shared" si="221"/>
        <v>0</v>
      </c>
      <c r="AF99" s="65">
        <f t="shared" si="221"/>
        <v>0</v>
      </c>
      <c r="AG99" s="65">
        <f t="shared" si="221"/>
        <v>0</v>
      </c>
      <c r="AH99" s="65">
        <f t="shared" si="221"/>
        <v>0</v>
      </c>
      <c r="AI99" s="65">
        <f t="shared" si="221"/>
        <v>0</v>
      </c>
      <c r="AJ99" s="65">
        <f t="shared" si="221"/>
        <v>0</v>
      </c>
      <c r="AK99" s="65">
        <f t="shared" si="221"/>
        <v>0</v>
      </c>
      <c r="AL99" s="154">
        <f t="shared" ref="AL99" si="222">SUM(AL100)</f>
        <v>3346696</v>
      </c>
    </row>
    <row r="100" spans="1:38" s="69" customFormat="1" x14ac:dyDescent="0.2">
      <c r="A100" s="35" t="s">
        <v>141</v>
      </c>
      <c r="B100" s="36"/>
      <c r="C100" s="36"/>
      <c r="D100" s="179" t="s">
        <v>46</v>
      </c>
      <c r="E100" s="323">
        <f t="shared" ref="E100:I100" si="223">SUM(E101:E103)</f>
        <v>3346696</v>
      </c>
      <c r="F100" s="64">
        <f t="shared" si="223"/>
        <v>3346696</v>
      </c>
      <c r="G100" s="64">
        <f t="shared" si="223"/>
        <v>2529915</v>
      </c>
      <c r="H100" s="64">
        <f t="shared" si="223"/>
        <v>106200</v>
      </c>
      <c r="I100" s="64">
        <f t="shared" si="223"/>
        <v>0</v>
      </c>
      <c r="J100" s="64">
        <f t="shared" ref="J100:O100" si="224">SUM(J101:J103)</f>
        <v>0</v>
      </c>
      <c r="K100" s="64">
        <f t="shared" si="224"/>
        <v>0</v>
      </c>
      <c r="L100" s="64">
        <f t="shared" si="224"/>
        <v>0</v>
      </c>
      <c r="M100" s="64">
        <f t="shared" si="224"/>
        <v>0</v>
      </c>
      <c r="N100" s="64">
        <f t="shared" si="224"/>
        <v>0</v>
      </c>
      <c r="O100" s="155">
        <f t="shared" si="224"/>
        <v>0</v>
      </c>
      <c r="P100" s="323">
        <f t="shared" ref="P100:T100" si="225">SUM(P101:P103)</f>
        <v>0</v>
      </c>
      <c r="Q100" s="64">
        <f t="shared" si="225"/>
        <v>0</v>
      </c>
      <c r="R100" s="64">
        <f t="shared" si="225"/>
        <v>0</v>
      </c>
      <c r="S100" s="64">
        <f t="shared" si="225"/>
        <v>0</v>
      </c>
      <c r="T100" s="64">
        <f t="shared" si="225"/>
        <v>0</v>
      </c>
      <c r="U100" s="64">
        <f t="shared" ref="U100:AK100" si="226">SUM(U101:U103)</f>
        <v>0</v>
      </c>
      <c r="V100" s="64">
        <f t="shared" si="226"/>
        <v>0</v>
      </c>
      <c r="W100" s="64">
        <f t="shared" si="226"/>
        <v>0</v>
      </c>
      <c r="X100" s="64">
        <f t="shared" si="226"/>
        <v>0</v>
      </c>
      <c r="Y100" s="64">
        <f t="shared" si="226"/>
        <v>0</v>
      </c>
      <c r="Z100" s="155">
        <f t="shared" si="226"/>
        <v>0</v>
      </c>
      <c r="AA100" s="312">
        <f t="shared" si="226"/>
        <v>3346696</v>
      </c>
      <c r="AB100" s="64">
        <f t="shared" si="226"/>
        <v>3346696</v>
      </c>
      <c r="AC100" s="64">
        <f t="shared" si="226"/>
        <v>2529915</v>
      </c>
      <c r="AD100" s="64">
        <f t="shared" si="226"/>
        <v>106200</v>
      </c>
      <c r="AE100" s="64">
        <f t="shared" si="226"/>
        <v>0</v>
      </c>
      <c r="AF100" s="64">
        <f t="shared" si="226"/>
        <v>0</v>
      </c>
      <c r="AG100" s="64">
        <f t="shared" si="226"/>
        <v>0</v>
      </c>
      <c r="AH100" s="64">
        <f t="shared" si="226"/>
        <v>0</v>
      </c>
      <c r="AI100" s="64">
        <f t="shared" si="226"/>
        <v>0</v>
      </c>
      <c r="AJ100" s="64">
        <f t="shared" si="226"/>
        <v>0</v>
      </c>
      <c r="AK100" s="64">
        <f t="shared" si="226"/>
        <v>0</v>
      </c>
      <c r="AL100" s="155">
        <f t="shared" ref="AL100" si="227">SUM(AL101:AL103)</f>
        <v>3346696</v>
      </c>
    </row>
    <row r="101" spans="1:38" s="55" customFormat="1" ht="20.45" customHeight="1" x14ac:dyDescent="0.2">
      <c r="A101" s="83" t="s">
        <v>35</v>
      </c>
      <c r="B101" s="84" t="s">
        <v>142</v>
      </c>
      <c r="C101" s="82" t="s">
        <v>60</v>
      </c>
      <c r="D101" s="180" t="s">
        <v>272</v>
      </c>
      <c r="E101" s="317">
        <f>SUM(F101)</f>
        <v>3336696</v>
      </c>
      <c r="F101" s="300">
        <v>3336696</v>
      </c>
      <c r="G101" s="300">
        <v>2529915</v>
      </c>
      <c r="H101" s="300">
        <v>106200</v>
      </c>
      <c r="I101" s="300"/>
      <c r="J101" s="149">
        <f t="shared" ref="J101:J103" si="228">SUM(L101+O101)</f>
        <v>0</v>
      </c>
      <c r="K101" s="300"/>
      <c r="L101" s="300"/>
      <c r="M101" s="300"/>
      <c r="N101" s="300"/>
      <c r="O101" s="318"/>
      <c r="P101" s="317">
        <f>SUM(Q101)</f>
        <v>0</v>
      </c>
      <c r="Q101" s="300"/>
      <c r="R101" s="300"/>
      <c r="S101" s="300"/>
      <c r="T101" s="300"/>
      <c r="U101" s="149">
        <f t="shared" ref="U101:U103" si="229">SUM(W101+Z101)</f>
        <v>0</v>
      </c>
      <c r="V101" s="300"/>
      <c r="W101" s="300"/>
      <c r="X101" s="300"/>
      <c r="Y101" s="300"/>
      <c r="Z101" s="318"/>
      <c r="AA101" s="310">
        <f t="shared" ref="AA101:AA102" si="230">SUM(E101+P101)</f>
        <v>3336696</v>
      </c>
      <c r="AB101" s="300">
        <f t="shared" ref="AB101:AB102" si="231">SUM(F101+Q101)</f>
        <v>3336696</v>
      </c>
      <c r="AC101" s="300">
        <f t="shared" ref="AC101:AC102" si="232">SUM(G101+R101)</f>
        <v>2529915</v>
      </c>
      <c r="AD101" s="300">
        <f t="shared" ref="AD101:AD102" si="233">SUM(H101+S101)</f>
        <v>106200</v>
      </c>
      <c r="AE101" s="300">
        <f t="shared" ref="AE101:AE102" si="234">SUM(I101+T101)</f>
        <v>0</v>
      </c>
      <c r="AF101" s="300">
        <f t="shared" ref="AF101:AF102" si="235">SUM(J101+U101)</f>
        <v>0</v>
      </c>
      <c r="AG101" s="300">
        <f t="shared" ref="AG101:AG102" si="236">SUM(K101+V101)</f>
        <v>0</v>
      </c>
      <c r="AH101" s="300">
        <f t="shared" ref="AH101:AH102" si="237">SUM(L101+W101)</f>
        <v>0</v>
      </c>
      <c r="AI101" s="300">
        <f t="shared" ref="AI101:AI102" si="238">SUM(M101+X101)</f>
        <v>0</v>
      </c>
      <c r="AJ101" s="300">
        <f t="shared" ref="AJ101:AJ102" si="239">SUM(N101+Y101)</f>
        <v>0</v>
      </c>
      <c r="AK101" s="300">
        <f t="shared" ref="AK101:AK102" si="240">SUM(O101+Z101)</f>
        <v>0</v>
      </c>
      <c r="AL101" s="114">
        <f t="shared" ref="AL101:AL102" si="241">SUM(AA101+AF101)</f>
        <v>3336696</v>
      </c>
    </row>
    <row r="102" spans="1:38" s="55" customFormat="1" ht="13.5" thickBot="1" x14ac:dyDescent="0.25">
      <c r="A102" s="83" t="s">
        <v>177</v>
      </c>
      <c r="B102" s="84" t="s">
        <v>94</v>
      </c>
      <c r="C102" s="82" t="s">
        <v>77</v>
      </c>
      <c r="D102" s="181" t="s">
        <v>170</v>
      </c>
      <c r="E102" s="317">
        <f>SUM(F102)</f>
        <v>10000</v>
      </c>
      <c r="F102" s="301">
        <v>10000</v>
      </c>
      <c r="G102" s="301"/>
      <c r="H102" s="301"/>
      <c r="I102" s="301"/>
      <c r="J102" s="149">
        <f t="shared" si="228"/>
        <v>0</v>
      </c>
      <c r="K102" s="301"/>
      <c r="L102" s="301"/>
      <c r="M102" s="301"/>
      <c r="N102" s="301"/>
      <c r="O102" s="319"/>
      <c r="P102" s="317">
        <f>SUM(Q102)</f>
        <v>0</v>
      </c>
      <c r="Q102" s="301"/>
      <c r="R102" s="301"/>
      <c r="S102" s="301"/>
      <c r="T102" s="301"/>
      <c r="U102" s="149">
        <f t="shared" si="229"/>
        <v>0</v>
      </c>
      <c r="V102" s="301"/>
      <c r="W102" s="301"/>
      <c r="X102" s="301"/>
      <c r="Y102" s="301"/>
      <c r="Z102" s="319"/>
      <c r="AA102" s="310">
        <f t="shared" si="230"/>
        <v>10000</v>
      </c>
      <c r="AB102" s="300">
        <f t="shared" si="231"/>
        <v>10000</v>
      </c>
      <c r="AC102" s="300">
        <f t="shared" si="232"/>
        <v>0</v>
      </c>
      <c r="AD102" s="300">
        <f t="shared" si="233"/>
        <v>0</v>
      </c>
      <c r="AE102" s="300">
        <f t="shared" si="234"/>
        <v>0</v>
      </c>
      <c r="AF102" s="300">
        <f t="shared" si="235"/>
        <v>0</v>
      </c>
      <c r="AG102" s="300">
        <f t="shared" si="236"/>
        <v>0</v>
      </c>
      <c r="AH102" s="300">
        <f t="shared" si="237"/>
        <v>0</v>
      </c>
      <c r="AI102" s="300">
        <f t="shared" si="238"/>
        <v>0</v>
      </c>
      <c r="AJ102" s="300">
        <f t="shared" si="239"/>
        <v>0</v>
      </c>
      <c r="AK102" s="300">
        <f t="shared" si="240"/>
        <v>0</v>
      </c>
      <c r="AL102" s="114">
        <f t="shared" si="241"/>
        <v>10000</v>
      </c>
    </row>
    <row r="103" spans="1:38" s="55" customFormat="1" ht="13.5" hidden="1" thickBot="1" x14ac:dyDescent="0.25">
      <c r="A103" s="176" t="s">
        <v>36</v>
      </c>
      <c r="B103" s="111" t="s">
        <v>37</v>
      </c>
      <c r="C103" s="111" t="s">
        <v>95</v>
      </c>
      <c r="D103" s="193" t="s">
        <v>38</v>
      </c>
      <c r="E103" s="317">
        <f>SUM(F103)</f>
        <v>0</v>
      </c>
      <c r="F103" s="307"/>
      <c r="G103" s="307"/>
      <c r="H103" s="307"/>
      <c r="I103" s="307"/>
      <c r="J103" s="166">
        <f t="shared" si="228"/>
        <v>0</v>
      </c>
      <c r="K103" s="307"/>
      <c r="L103" s="307"/>
      <c r="M103" s="307"/>
      <c r="N103" s="307"/>
      <c r="O103" s="327"/>
      <c r="P103" s="317">
        <f>SUM(Q103)</f>
        <v>0</v>
      </c>
      <c r="Q103" s="307"/>
      <c r="R103" s="307"/>
      <c r="S103" s="307"/>
      <c r="T103" s="307"/>
      <c r="U103" s="166">
        <f t="shared" si="229"/>
        <v>0</v>
      </c>
      <c r="V103" s="307"/>
      <c r="W103" s="307"/>
      <c r="X103" s="307"/>
      <c r="Y103" s="307"/>
      <c r="Z103" s="327"/>
      <c r="AA103" s="310">
        <f t="shared" ref="AA103" si="242">SUM(E103+P103)</f>
        <v>0</v>
      </c>
      <c r="AB103" s="300">
        <f t="shared" ref="AB103" si="243">SUM(F103+Q103)</f>
        <v>0</v>
      </c>
      <c r="AC103" s="300">
        <f t="shared" ref="AC103" si="244">SUM(G103+R103)</f>
        <v>0</v>
      </c>
      <c r="AD103" s="300">
        <f t="shared" ref="AD103" si="245">SUM(H103+S103)</f>
        <v>0</v>
      </c>
      <c r="AE103" s="300">
        <f t="shared" ref="AE103" si="246">SUM(I103+T103)</f>
        <v>0</v>
      </c>
      <c r="AF103" s="300">
        <f t="shared" ref="AF103" si="247">SUM(J103+U103)</f>
        <v>0</v>
      </c>
      <c r="AG103" s="300">
        <f t="shared" ref="AG103" si="248">SUM(K103+V103)</f>
        <v>0</v>
      </c>
      <c r="AH103" s="300">
        <f t="shared" ref="AH103" si="249">SUM(L103+W103)</f>
        <v>0</v>
      </c>
      <c r="AI103" s="300">
        <f t="shared" ref="AI103" si="250">SUM(M103+X103)</f>
        <v>0</v>
      </c>
      <c r="AJ103" s="300">
        <f t="shared" ref="AJ103" si="251">SUM(N103+Y103)</f>
        <v>0</v>
      </c>
      <c r="AK103" s="300">
        <f t="shared" ref="AK103" si="252">SUM(O103+Z103)</f>
        <v>0</v>
      </c>
      <c r="AL103" s="114">
        <f t="shared" ref="AL103" si="253">SUM(AA103+AF103)</f>
        <v>0</v>
      </c>
    </row>
    <row r="104" spans="1:38" s="69" customFormat="1" x14ac:dyDescent="0.2">
      <c r="A104" s="38" t="s">
        <v>138</v>
      </c>
      <c r="B104" s="39"/>
      <c r="C104" s="39"/>
      <c r="D104" s="188" t="s">
        <v>45</v>
      </c>
      <c r="E104" s="322">
        <f t="shared" ref="E104:O104" si="254">SUM(E105)</f>
        <v>5408160</v>
      </c>
      <c r="F104" s="65">
        <f t="shared" si="254"/>
        <v>3133550</v>
      </c>
      <c r="G104" s="65">
        <f t="shared" si="254"/>
        <v>2365342</v>
      </c>
      <c r="H104" s="65">
        <f t="shared" si="254"/>
        <v>99100</v>
      </c>
      <c r="I104" s="65">
        <f t="shared" si="254"/>
        <v>0</v>
      </c>
      <c r="J104" s="65">
        <f t="shared" si="254"/>
        <v>0</v>
      </c>
      <c r="K104" s="65">
        <f t="shared" si="254"/>
        <v>0</v>
      </c>
      <c r="L104" s="65">
        <f t="shared" si="254"/>
        <v>0</v>
      </c>
      <c r="M104" s="65">
        <f t="shared" si="254"/>
        <v>0</v>
      </c>
      <c r="N104" s="65">
        <f t="shared" si="254"/>
        <v>0</v>
      </c>
      <c r="O104" s="154">
        <f t="shared" si="254"/>
        <v>0</v>
      </c>
      <c r="P104" s="322">
        <f t="shared" ref="P104:AK104" si="255">SUM(P105)</f>
        <v>0</v>
      </c>
      <c r="Q104" s="65">
        <f t="shared" si="255"/>
        <v>0</v>
      </c>
      <c r="R104" s="65">
        <f t="shared" si="255"/>
        <v>0</v>
      </c>
      <c r="S104" s="65">
        <f t="shared" si="255"/>
        <v>0</v>
      </c>
      <c r="T104" s="65">
        <f t="shared" si="255"/>
        <v>0</v>
      </c>
      <c r="U104" s="65">
        <f t="shared" si="255"/>
        <v>0</v>
      </c>
      <c r="V104" s="65">
        <f t="shared" si="255"/>
        <v>0</v>
      </c>
      <c r="W104" s="65">
        <f t="shared" si="255"/>
        <v>0</v>
      </c>
      <c r="X104" s="65">
        <f t="shared" si="255"/>
        <v>0</v>
      </c>
      <c r="Y104" s="65">
        <f t="shared" si="255"/>
        <v>0</v>
      </c>
      <c r="Z104" s="154">
        <f t="shared" si="255"/>
        <v>0</v>
      </c>
      <c r="AA104" s="311">
        <f t="shared" si="255"/>
        <v>5408160</v>
      </c>
      <c r="AB104" s="65">
        <f t="shared" si="255"/>
        <v>3133550</v>
      </c>
      <c r="AC104" s="65">
        <f t="shared" si="255"/>
        <v>2365342</v>
      </c>
      <c r="AD104" s="65">
        <f t="shared" si="255"/>
        <v>99100</v>
      </c>
      <c r="AE104" s="65">
        <f t="shared" si="255"/>
        <v>0</v>
      </c>
      <c r="AF104" s="65">
        <f t="shared" si="255"/>
        <v>0</v>
      </c>
      <c r="AG104" s="65">
        <f t="shared" si="255"/>
        <v>0</v>
      </c>
      <c r="AH104" s="65">
        <f t="shared" si="255"/>
        <v>0</v>
      </c>
      <c r="AI104" s="65">
        <f t="shared" si="255"/>
        <v>0</v>
      </c>
      <c r="AJ104" s="65">
        <f t="shared" si="255"/>
        <v>0</v>
      </c>
      <c r="AK104" s="65">
        <f t="shared" si="255"/>
        <v>0</v>
      </c>
      <c r="AL104" s="154">
        <f t="shared" ref="AL104" si="256">SUM(AL105)</f>
        <v>5408160</v>
      </c>
    </row>
    <row r="105" spans="1:38" s="69" customFormat="1" x14ac:dyDescent="0.2">
      <c r="A105" s="35" t="s">
        <v>139</v>
      </c>
      <c r="B105" s="36"/>
      <c r="C105" s="36"/>
      <c r="D105" s="179" t="s">
        <v>45</v>
      </c>
      <c r="E105" s="323">
        <f t="shared" ref="E105:I105" si="257">SUM(E106:E109)</f>
        <v>5408160</v>
      </c>
      <c r="F105" s="64">
        <f t="shared" si="257"/>
        <v>3133550</v>
      </c>
      <c r="G105" s="64">
        <f t="shared" si="257"/>
        <v>2365342</v>
      </c>
      <c r="H105" s="64">
        <f t="shared" si="257"/>
        <v>99100</v>
      </c>
      <c r="I105" s="64">
        <f t="shared" si="257"/>
        <v>0</v>
      </c>
      <c r="J105" s="64">
        <f t="shared" ref="J105:O105" si="258">SUM(J106:J109)</f>
        <v>0</v>
      </c>
      <c r="K105" s="64">
        <f t="shared" si="258"/>
        <v>0</v>
      </c>
      <c r="L105" s="64">
        <f t="shared" si="258"/>
        <v>0</v>
      </c>
      <c r="M105" s="64">
        <f t="shared" si="258"/>
        <v>0</v>
      </c>
      <c r="N105" s="64">
        <f t="shared" si="258"/>
        <v>0</v>
      </c>
      <c r="O105" s="155">
        <f t="shared" si="258"/>
        <v>0</v>
      </c>
      <c r="P105" s="323">
        <f t="shared" ref="P105:T105" si="259">SUM(P106:P109)</f>
        <v>0</v>
      </c>
      <c r="Q105" s="64">
        <f t="shared" si="259"/>
        <v>0</v>
      </c>
      <c r="R105" s="64">
        <f t="shared" si="259"/>
        <v>0</v>
      </c>
      <c r="S105" s="64">
        <f t="shared" si="259"/>
        <v>0</v>
      </c>
      <c r="T105" s="64">
        <f t="shared" si="259"/>
        <v>0</v>
      </c>
      <c r="U105" s="64">
        <f t="shared" ref="U105:AK105" si="260">SUM(U106:U109)</f>
        <v>0</v>
      </c>
      <c r="V105" s="64">
        <f t="shared" si="260"/>
        <v>0</v>
      </c>
      <c r="W105" s="64">
        <f t="shared" si="260"/>
        <v>0</v>
      </c>
      <c r="X105" s="64">
        <f t="shared" si="260"/>
        <v>0</v>
      </c>
      <c r="Y105" s="64">
        <f t="shared" si="260"/>
        <v>0</v>
      </c>
      <c r="Z105" s="155">
        <f t="shared" si="260"/>
        <v>0</v>
      </c>
      <c r="AA105" s="312">
        <f>SUM(AA106:AA109)</f>
        <v>5408160</v>
      </c>
      <c r="AB105" s="64">
        <f t="shared" si="260"/>
        <v>3133550</v>
      </c>
      <c r="AC105" s="64">
        <f t="shared" si="260"/>
        <v>2365342</v>
      </c>
      <c r="AD105" s="64">
        <f t="shared" si="260"/>
        <v>99100</v>
      </c>
      <c r="AE105" s="64">
        <f t="shared" si="260"/>
        <v>0</v>
      </c>
      <c r="AF105" s="64">
        <f t="shared" si="260"/>
        <v>0</v>
      </c>
      <c r="AG105" s="64">
        <f t="shared" si="260"/>
        <v>0</v>
      </c>
      <c r="AH105" s="64">
        <f t="shared" si="260"/>
        <v>0</v>
      </c>
      <c r="AI105" s="64">
        <f t="shared" si="260"/>
        <v>0</v>
      </c>
      <c r="AJ105" s="64">
        <f t="shared" si="260"/>
        <v>0</v>
      </c>
      <c r="AK105" s="64">
        <f t="shared" si="260"/>
        <v>0</v>
      </c>
      <c r="AL105" s="155">
        <f t="shared" ref="AL105" si="261">SUM(AL106:AL109)</f>
        <v>5408160</v>
      </c>
    </row>
    <row r="106" spans="1:38" s="55" customFormat="1" ht="20.45" customHeight="1" x14ac:dyDescent="0.2">
      <c r="A106" s="83" t="s">
        <v>39</v>
      </c>
      <c r="B106" s="84" t="s">
        <v>142</v>
      </c>
      <c r="C106" s="84" t="s">
        <v>60</v>
      </c>
      <c r="D106" s="180" t="s">
        <v>272</v>
      </c>
      <c r="E106" s="317">
        <f>SUM(F106)</f>
        <v>3133550</v>
      </c>
      <c r="F106" s="300">
        <v>3133550</v>
      </c>
      <c r="G106" s="300">
        <v>2365342</v>
      </c>
      <c r="H106" s="300">
        <v>99100</v>
      </c>
      <c r="I106" s="300"/>
      <c r="J106" s="149">
        <f t="shared" ref="J106:J109" si="262">SUM(L106+O106)</f>
        <v>0</v>
      </c>
      <c r="K106" s="300"/>
      <c r="L106" s="300"/>
      <c r="M106" s="300"/>
      <c r="N106" s="300"/>
      <c r="O106" s="318"/>
      <c r="P106" s="317">
        <f>SUM(Q106)</f>
        <v>0</v>
      </c>
      <c r="Q106" s="300"/>
      <c r="R106" s="300"/>
      <c r="S106" s="300"/>
      <c r="T106" s="300"/>
      <c r="U106" s="149">
        <f t="shared" ref="U106:U109" si="263">SUM(W106+Z106)</f>
        <v>0</v>
      </c>
      <c r="V106" s="300"/>
      <c r="W106" s="300"/>
      <c r="X106" s="300"/>
      <c r="Y106" s="300"/>
      <c r="Z106" s="318"/>
      <c r="AA106" s="310">
        <f t="shared" ref="AA106:AA107" si="264">SUM(E106+P106)</f>
        <v>3133550</v>
      </c>
      <c r="AB106" s="300">
        <f t="shared" ref="AB106:AB107" si="265">SUM(F106+Q106)</f>
        <v>3133550</v>
      </c>
      <c r="AC106" s="300">
        <f t="shared" ref="AC106:AC107" si="266">SUM(G106+R106)</f>
        <v>2365342</v>
      </c>
      <c r="AD106" s="300">
        <f t="shared" ref="AD106:AD107" si="267">SUM(H106+S106)</f>
        <v>99100</v>
      </c>
      <c r="AE106" s="300">
        <f t="shared" ref="AE106:AE107" si="268">SUM(I106+T106)</f>
        <v>0</v>
      </c>
      <c r="AF106" s="300">
        <f t="shared" ref="AF106:AF107" si="269">SUM(J106+U106)</f>
        <v>0</v>
      </c>
      <c r="AG106" s="300">
        <f t="shared" ref="AG106:AG107" si="270">SUM(K106+V106)</f>
        <v>0</v>
      </c>
      <c r="AH106" s="300">
        <f t="shared" ref="AH106:AH107" si="271">SUM(L106+W106)</f>
        <v>0</v>
      </c>
      <c r="AI106" s="300">
        <f t="shared" ref="AI106:AI107" si="272">SUM(M106+X106)</f>
        <v>0</v>
      </c>
      <c r="AJ106" s="300">
        <f t="shared" ref="AJ106:AJ107" si="273">SUM(N106+Y106)</f>
        <v>0</v>
      </c>
      <c r="AK106" s="300">
        <f t="shared" ref="AK106:AK107" si="274">SUM(O106+Z106)</f>
        <v>0</v>
      </c>
      <c r="AL106" s="114">
        <f t="shared" ref="AL106:AL107" si="275">SUM(AA106+AF106)</f>
        <v>3133550</v>
      </c>
    </row>
    <row r="107" spans="1:38" s="55" customFormat="1" ht="13.5" thickBot="1" x14ac:dyDescent="0.25">
      <c r="A107" s="81" t="s">
        <v>303</v>
      </c>
      <c r="B107" s="99" t="s">
        <v>238</v>
      </c>
      <c r="C107" s="99" t="s">
        <v>77</v>
      </c>
      <c r="D107" s="158" t="s">
        <v>239</v>
      </c>
      <c r="E107" s="317">
        <v>2274610</v>
      </c>
      <c r="F107" s="301"/>
      <c r="G107" s="301"/>
      <c r="H107" s="301"/>
      <c r="I107" s="301"/>
      <c r="J107" s="149">
        <f t="shared" si="262"/>
        <v>0</v>
      </c>
      <c r="K107" s="301"/>
      <c r="L107" s="301"/>
      <c r="M107" s="301"/>
      <c r="N107" s="301"/>
      <c r="O107" s="319"/>
      <c r="P107" s="317"/>
      <c r="Q107" s="301"/>
      <c r="R107" s="301"/>
      <c r="S107" s="301"/>
      <c r="T107" s="301"/>
      <c r="U107" s="149">
        <f t="shared" si="263"/>
        <v>0</v>
      </c>
      <c r="V107" s="301"/>
      <c r="W107" s="301"/>
      <c r="X107" s="301"/>
      <c r="Y107" s="301"/>
      <c r="Z107" s="319"/>
      <c r="AA107" s="310">
        <f t="shared" si="264"/>
        <v>2274610</v>
      </c>
      <c r="AB107" s="300">
        <f t="shared" si="265"/>
        <v>0</v>
      </c>
      <c r="AC107" s="300">
        <f t="shared" si="266"/>
        <v>0</v>
      </c>
      <c r="AD107" s="300">
        <f t="shared" si="267"/>
        <v>0</v>
      </c>
      <c r="AE107" s="300">
        <f t="shared" si="268"/>
        <v>0</v>
      </c>
      <c r="AF107" s="300">
        <f t="shared" si="269"/>
        <v>0</v>
      </c>
      <c r="AG107" s="300">
        <f t="shared" si="270"/>
        <v>0</v>
      </c>
      <c r="AH107" s="300">
        <f t="shared" si="271"/>
        <v>0</v>
      </c>
      <c r="AI107" s="300">
        <f t="shared" si="272"/>
        <v>0</v>
      </c>
      <c r="AJ107" s="300">
        <f t="shared" si="273"/>
        <v>0</v>
      </c>
      <c r="AK107" s="300">
        <f t="shared" si="274"/>
        <v>0</v>
      </c>
      <c r="AL107" s="114">
        <f t="shared" si="275"/>
        <v>2274610</v>
      </c>
    </row>
    <row r="108" spans="1:38" s="55" customFormat="1" ht="13.5" hidden="1" thickBot="1" x14ac:dyDescent="0.25">
      <c r="A108" s="337" t="s">
        <v>413</v>
      </c>
      <c r="B108" s="334" t="s">
        <v>414</v>
      </c>
      <c r="C108" s="334" t="s">
        <v>94</v>
      </c>
      <c r="D108" s="158" t="s">
        <v>415</v>
      </c>
      <c r="E108" s="317">
        <f>SUM(F108)</f>
        <v>0</v>
      </c>
      <c r="F108" s="332"/>
      <c r="G108" s="332"/>
      <c r="H108" s="332"/>
      <c r="I108" s="332"/>
      <c r="J108" s="149">
        <f t="shared" si="262"/>
        <v>0</v>
      </c>
      <c r="K108" s="332"/>
      <c r="L108" s="332"/>
      <c r="M108" s="332"/>
      <c r="N108" s="332"/>
      <c r="O108" s="333"/>
      <c r="P108" s="317">
        <f>SUM(Q108)</f>
        <v>0</v>
      </c>
      <c r="Q108" s="332"/>
      <c r="R108" s="332"/>
      <c r="S108" s="332"/>
      <c r="T108" s="332"/>
      <c r="U108" s="149">
        <f t="shared" si="263"/>
        <v>0</v>
      </c>
      <c r="V108" s="332"/>
      <c r="W108" s="332"/>
      <c r="X108" s="332"/>
      <c r="Y108" s="332"/>
      <c r="Z108" s="333"/>
      <c r="AA108" s="310">
        <f t="shared" ref="AA108:AA109" si="276">SUM(E108+P108)</f>
        <v>0</v>
      </c>
      <c r="AB108" s="300">
        <f t="shared" ref="AB108:AB109" si="277">SUM(F108+Q108)</f>
        <v>0</v>
      </c>
      <c r="AC108" s="300">
        <f t="shared" ref="AC108:AC109" si="278">SUM(G108+R108)</f>
        <v>0</v>
      </c>
      <c r="AD108" s="300">
        <f t="shared" ref="AD108:AD109" si="279">SUM(H108+S108)</f>
        <v>0</v>
      </c>
      <c r="AE108" s="300">
        <f t="shared" ref="AE108:AE109" si="280">SUM(I108+T108)</f>
        <v>0</v>
      </c>
      <c r="AF108" s="300">
        <f t="shared" ref="AF108:AF109" si="281">SUM(J108+U108)</f>
        <v>0</v>
      </c>
      <c r="AG108" s="300">
        <f t="shared" ref="AG108:AG109" si="282">SUM(K108+V108)</f>
        <v>0</v>
      </c>
      <c r="AH108" s="300">
        <f t="shared" ref="AH108:AH109" si="283">SUM(L108+W108)</f>
        <v>0</v>
      </c>
      <c r="AI108" s="300">
        <f t="shared" ref="AI108:AI109" si="284">SUM(M108+X108)</f>
        <v>0</v>
      </c>
      <c r="AJ108" s="300">
        <f t="shared" ref="AJ108:AJ109" si="285">SUM(N108+Y108)</f>
        <v>0</v>
      </c>
      <c r="AK108" s="300">
        <f t="shared" ref="AK108:AK109" si="286">SUM(O108+Z108)</f>
        <v>0</v>
      </c>
      <c r="AL108" s="114">
        <f t="shared" ref="AL108:AL109" si="287">SUM(AA108+AF108)</f>
        <v>0</v>
      </c>
    </row>
    <row r="109" spans="1:38" s="55" customFormat="1" ht="13.9" hidden="1" customHeight="1" thickBot="1" x14ac:dyDescent="0.25">
      <c r="A109" s="337" t="s">
        <v>402</v>
      </c>
      <c r="B109" s="334" t="s">
        <v>400</v>
      </c>
      <c r="C109" s="334" t="s">
        <v>94</v>
      </c>
      <c r="D109" s="336" t="s">
        <v>401</v>
      </c>
      <c r="E109" s="317">
        <f>SUM(F109)</f>
        <v>0</v>
      </c>
      <c r="F109" s="332"/>
      <c r="G109" s="332"/>
      <c r="H109" s="332"/>
      <c r="I109" s="332"/>
      <c r="J109" s="331">
        <f t="shared" si="262"/>
        <v>0</v>
      </c>
      <c r="K109" s="333"/>
      <c r="L109" s="332"/>
      <c r="M109" s="332"/>
      <c r="N109" s="332"/>
      <c r="O109" s="333"/>
      <c r="P109" s="317">
        <f>SUM(Q109)</f>
        <v>0</v>
      </c>
      <c r="Q109" s="332"/>
      <c r="R109" s="332"/>
      <c r="S109" s="332"/>
      <c r="T109" s="332"/>
      <c r="U109" s="331">
        <f t="shared" si="263"/>
        <v>0</v>
      </c>
      <c r="V109" s="333"/>
      <c r="W109" s="332"/>
      <c r="X109" s="332"/>
      <c r="Y109" s="332"/>
      <c r="Z109" s="333"/>
      <c r="AA109" s="310">
        <f t="shared" si="276"/>
        <v>0</v>
      </c>
      <c r="AB109" s="300">
        <f t="shared" si="277"/>
        <v>0</v>
      </c>
      <c r="AC109" s="300">
        <f t="shared" si="278"/>
        <v>0</v>
      </c>
      <c r="AD109" s="300">
        <f t="shared" si="279"/>
        <v>0</v>
      </c>
      <c r="AE109" s="300">
        <f t="shared" si="280"/>
        <v>0</v>
      </c>
      <c r="AF109" s="300">
        <f t="shared" si="281"/>
        <v>0</v>
      </c>
      <c r="AG109" s="300">
        <f t="shared" si="282"/>
        <v>0</v>
      </c>
      <c r="AH109" s="300">
        <f t="shared" si="283"/>
        <v>0</v>
      </c>
      <c r="AI109" s="300">
        <f t="shared" si="284"/>
        <v>0</v>
      </c>
      <c r="AJ109" s="300">
        <f t="shared" si="285"/>
        <v>0</v>
      </c>
      <c r="AK109" s="300">
        <f t="shared" si="286"/>
        <v>0</v>
      </c>
      <c r="AL109" s="114">
        <f t="shared" si="287"/>
        <v>0</v>
      </c>
    </row>
    <row r="110" spans="1:38" s="58" customFormat="1" ht="13.5" thickBot="1" x14ac:dyDescent="0.25">
      <c r="A110" s="338" t="s">
        <v>210</v>
      </c>
      <c r="B110" s="339" t="s">
        <v>210</v>
      </c>
      <c r="C110" s="339" t="s">
        <v>210</v>
      </c>
      <c r="D110" s="340" t="s">
        <v>216</v>
      </c>
      <c r="E110" s="342">
        <f t="shared" ref="E110:AL110" si="288">SUM(E104+E99+E79+E73+E64+E45+E25+E12)</f>
        <v>282692737</v>
      </c>
      <c r="F110" s="341">
        <f t="shared" si="288"/>
        <v>280418127</v>
      </c>
      <c r="G110" s="341">
        <f t="shared" si="288"/>
        <v>168635787</v>
      </c>
      <c r="H110" s="341">
        <f t="shared" si="288"/>
        <v>24058020</v>
      </c>
      <c r="I110" s="341">
        <f t="shared" si="288"/>
        <v>0</v>
      </c>
      <c r="J110" s="341">
        <f t="shared" si="288"/>
        <v>6006077</v>
      </c>
      <c r="K110" s="341">
        <f t="shared" si="288"/>
        <v>106000</v>
      </c>
      <c r="L110" s="341">
        <f t="shared" si="288"/>
        <v>5900077</v>
      </c>
      <c r="M110" s="341">
        <f t="shared" si="288"/>
        <v>474100</v>
      </c>
      <c r="N110" s="341">
        <f t="shared" si="288"/>
        <v>5150</v>
      </c>
      <c r="O110" s="343">
        <f t="shared" si="288"/>
        <v>106000</v>
      </c>
      <c r="P110" s="342">
        <f t="shared" si="288"/>
        <v>0</v>
      </c>
      <c r="Q110" s="341">
        <f t="shared" si="288"/>
        <v>0</v>
      </c>
      <c r="R110" s="341">
        <f t="shared" si="288"/>
        <v>0</v>
      </c>
      <c r="S110" s="341">
        <f t="shared" si="288"/>
        <v>0</v>
      </c>
      <c r="T110" s="341">
        <f t="shared" si="288"/>
        <v>0</v>
      </c>
      <c r="U110" s="341">
        <f t="shared" si="288"/>
        <v>0</v>
      </c>
      <c r="V110" s="341">
        <f t="shared" si="288"/>
        <v>0</v>
      </c>
      <c r="W110" s="341">
        <f t="shared" si="288"/>
        <v>0</v>
      </c>
      <c r="X110" s="341">
        <f t="shared" si="288"/>
        <v>0</v>
      </c>
      <c r="Y110" s="341">
        <f t="shared" si="288"/>
        <v>0</v>
      </c>
      <c r="Z110" s="343">
        <f t="shared" si="288"/>
        <v>0</v>
      </c>
      <c r="AA110" s="342">
        <f t="shared" si="288"/>
        <v>282692737</v>
      </c>
      <c r="AB110" s="341">
        <f t="shared" si="288"/>
        <v>280418127</v>
      </c>
      <c r="AC110" s="341">
        <f t="shared" si="288"/>
        <v>168635787</v>
      </c>
      <c r="AD110" s="341">
        <f t="shared" si="288"/>
        <v>24058020</v>
      </c>
      <c r="AE110" s="341">
        <f t="shared" si="288"/>
        <v>0</v>
      </c>
      <c r="AF110" s="341">
        <f t="shared" si="288"/>
        <v>6006077</v>
      </c>
      <c r="AG110" s="341">
        <f t="shared" si="288"/>
        <v>106000</v>
      </c>
      <c r="AH110" s="341">
        <f t="shared" si="288"/>
        <v>5900077</v>
      </c>
      <c r="AI110" s="341">
        <f t="shared" si="288"/>
        <v>474100</v>
      </c>
      <c r="AJ110" s="341">
        <f t="shared" si="288"/>
        <v>5150</v>
      </c>
      <c r="AK110" s="341">
        <f t="shared" si="288"/>
        <v>106000</v>
      </c>
      <c r="AL110" s="343">
        <f t="shared" si="288"/>
        <v>288698814</v>
      </c>
    </row>
    <row r="111" spans="1:38" s="58" customFormat="1" ht="19.149999999999999" hidden="1" customHeight="1" x14ac:dyDescent="0.2">
      <c r="A111" s="59"/>
      <c r="B111" s="59"/>
      <c r="C111" s="59"/>
      <c r="D111" s="67"/>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68"/>
    </row>
    <row r="112" spans="1:38" s="1" customFormat="1" ht="19.899999999999999" customHeight="1" x14ac:dyDescent="0.3">
      <c r="A112" s="91"/>
      <c r="D112" s="91" t="s">
        <v>453</v>
      </c>
      <c r="J112" s="194"/>
      <c r="K112" s="194"/>
      <c r="L112" s="194"/>
      <c r="M112" s="194"/>
      <c r="N112" s="194"/>
      <c r="O112" s="194"/>
      <c r="P112" s="194"/>
      <c r="Q112" s="194"/>
      <c r="R112" s="194"/>
      <c r="S112" s="194"/>
      <c r="T112" s="194"/>
      <c r="U112" s="194"/>
      <c r="V112" s="194"/>
      <c r="W112" s="194"/>
      <c r="X112" s="194"/>
      <c r="Y112" s="194"/>
      <c r="Z112" s="194"/>
      <c r="AA112" s="194"/>
      <c r="AB112" s="194"/>
      <c r="AC112" s="194"/>
      <c r="AD112" s="194"/>
      <c r="AE112" s="194"/>
      <c r="AF112" s="194"/>
      <c r="AG112" s="194"/>
      <c r="AH112" s="194"/>
      <c r="AI112" s="194"/>
      <c r="AJ112" s="194"/>
      <c r="AK112" s="194"/>
      <c r="AL112" s="151"/>
    </row>
    <row r="113" spans="1:38" s="1" customFormat="1" ht="16.149999999999999" customHeight="1" x14ac:dyDescent="0.3">
      <c r="A113" s="91"/>
      <c r="D113" s="91" t="s">
        <v>454</v>
      </c>
      <c r="E113" s="91"/>
      <c r="F113" s="289"/>
      <c r="G113" s="272"/>
      <c r="H113" s="91"/>
      <c r="I113" s="91"/>
      <c r="J113" s="194"/>
      <c r="K113" s="194"/>
      <c r="L113" s="194"/>
      <c r="M113" s="194"/>
      <c r="N113" s="194"/>
      <c r="O113" s="194"/>
      <c r="P113" s="194"/>
      <c r="Q113" s="194"/>
      <c r="R113" s="194"/>
      <c r="S113" s="194"/>
      <c r="T113" s="194"/>
      <c r="U113" s="194"/>
      <c r="V113" s="194"/>
      <c r="W113" s="194"/>
      <c r="X113" s="194"/>
      <c r="Y113" s="194"/>
      <c r="Z113" s="194"/>
      <c r="AA113" s="194"/>
      <c r="AB113" s="194"/>
      <c r="AC113" s="194"/>
      <c r="AD113" s="194"/>
      <c r="AE113" s="194"/>
      <c r="AF113" s="194"/>
      <c r="AG113" s="194"/>
      <c r="AH113" s="194"/>
      <c r="AI113" s="194"/>
      <c r="AJ113" s="194"/>
      <c r="AK113" s="194"/>
      <c r="AL113" s="151"/>
    </row>
    <row r="114" spans="1:38" x14ac:dyDescent="0.2">
      <c r="AL114" s="58"/>
    </row>
    <row r="115" spans="1:38" x14ac:dyDescent="0.2">
      <c r="AL115" s="58"/>
    </row>
    <row r="116" spans="1:38" x14ac:dyDescent="0.2">
      <c r="AL116" s="58"/>
    </row>
    <row r="117" spans="1:38" x14ac:dyDescent="0.2">
      <c r="AL117" s="58"/>
    </row>
    <row r="118" spans="1:38" x14ac:dyDescent="0.2">
      <c r="AL118" s="58"/>
    </row>
    <row r="119" spans="1:38" x14ac:dyDescent="0.2">
      <c r="AL119" s="58"/>
    </row>
  </sheetData>
  <mergeCells count="44">
    <mergeCell ref="AG4:AH4"/>
    <mergeCell ref="AA8:AK8"/>
    <mergeCell ref="AA9:AE9"/>
    <mergeCell ref="AF9:AK9"/>
    <mergeCell ref="AA10:AA11"/>
    <mergeCell ref="AB10:AB11"/>
    <mergeCell ref="AC10:AD10"/>
    <mergeCell ref="AE10:AE11"/>
    <mergeCell ref="AF10:AF11"/>
    <mergeCell ref="AG10:AG11"/>
    <mergeCell ref="AH10:AH11"/>
    <mergeCell ref="AI10:AJ10"/>
    <mergeCell ref="AK10:AK11"/>
    <mergeCell ref="U10:U11"/>
    <mergeCell ref="V10:V11"/>
    <mergeCell ref="W10:W11"/>
    <mergeCell ref="X10:Y10"/>
    <mergeCell ref="Z10:Z11"/>
    <mergeCell ref="K10:K11"/>
    <mergeCell ref="P10:P11"/>
    <mergeCell ref="Q10:Q11"/>
    <mergeCell ref="R10:S10"/>
    <mergeCell ref="T10:T11"/>
    <mergeCell ref="AL8:AL11"/>
    <mergeCell ref="A8:A11"/>
    <mergeCell ref="B8:B11"/>
    <mergeCell ref="E10:E11"/>
    <mergeCell ref="C8:C11"/>
    <mergeCell ref="L10:L11"/>
    <mergeCell ref="J10:J11"/>
    <mergeCell ref="M10:N10"/>
    <mergeCell ref="O10:O11"/>
    <mergeCell ref="F10:F11"/>
    <mergeCell ref="G10:H10"/>
    <mergeCell ref="I10:I11"/>
    <mergeCell ref="D8:D11"/>
    <mergeCell ref="E8:O8"/>
    <mergeCell ref="E9:I9"/>
    <mergeCell ref="J9:O9"/>
    <mergeCell ref="N5:O5"/>
    <mergeCell ref="P8:Z8"/>
    <mergeCell ref="P9:T9"/>
    <mergeCell ref="U9:Z9"/>
    <mergeCell ref="A5:L5"/>
  </mergeCells>
  <phoneticPr fontId="3" type="noConversion"/>
  <printOptions horizontalCentered="1"/>
  <pageMargins left="0.19685039370078741" right="0.19685039370078741" top="0.35433070866141736" bottom="0.23622047244094491" header="0.19685039370078741" footer="0.19685039370078741"/>
  <pageSetup paperSize="9" scale="55"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indexed="34"/>
  </sheetPr>
  <dimension ref="A1:P36"/>
  <sheetViews>
    <sheetView showGridLines="0" showZeros="0" view="pageBreakPreview" zoomScale="60" zoomScaleNormal="69" workbookViewId="0">
      <selection activeCell="L4" sqref="L4:M4"/>
    </sheetView>
  </sheetViews>
  <sheetFormatPr defaultColWidth="9.1640625" defaultRowHeight="12.75" x14ac:dyDescent="0.2"/>
  <cols>
    <col min="1" max="2" width="10.33203125" style="4" customWidth="1"/>
    <col min="3" max="3" width="8" style="4" customWidth="1"/>
    <col min="4" max="4" width="88" style="4" customWidth="1"/>
    <col min="5" max="5" width="8.83203125" style="4" customWidth="1"/>
    <col min="6" max="6" width="9.83203125" style="4" customWidth="1"/>
    <col min="7" max="9" width="9.33203125" style="4" customWidth="1"/>
    <col min="10" max="10" width="11.33203125" style="4" customWidth="1"/>
    <col min="11" max="11" width="9.33203125" style="4" customWidth="1"/>
    <col min="12" max="12" width="12.6640625" style="4" customWidth="1"/>
    <col min="13" max="13" width="9.33203125" style="4" customWidth="1"/>
    <col min="14" max="15" width="10.83203125" style="4" customWidth="1"/>
    <col min="16" max="16" width="12.6640625" style="4" customWidth="1"/>
    <col min="17" max="16384" width="9.1640625" style="4"/>
  </cols>
  <sheetData>
    <row r="1" spans="1:16" x14ac:dyDescent="0.2">
      <c r="L1" t="s">
        <v>309</v>
      </c>
      <c r="N1"/>
      <c r="O1"/>
      <c r="P1"/>
    </row>
    <row r="2" spans="1:16" ht="13.9" customHeight="1" x14ac:dyDescent="0.2">
      <c r="A2" s="1"/>
      <c r="B2" s="1"/>
      <c r="C2" s="1"/>
      <c r="L2" s="1" t="s">
        <v>455</v>
      </c>
      <c r="N2"/>
      <c r="O2"/>
      <c r="P2"/>
    </row>
    <row r="3" spans="1:16" ht="15" x14ac:dyDescent="0.2">
      <c r="A3" s="1"/>
      <c r="B3" s="1"/>
      <c r="C3" s="1"/>
      <c r="L3" s="432" t="s">
        <v>460</v>
      </c>
      <c r="M3" s="432"/>
      <c r="N3" s="432"/>
      <c r="O3" s="432"/>
      <c r="P3" s="432"/>
    </row>
    <row r="4" spans="1:16" ht="15" x14ac:dyDescent="0.2">
      <c r="A4" s="1"/>
      <c r="B4" s="1"/>
      <c r="C4" s="1"/>
      <c r="L4" s="433"/>
      <c r="M4" s="433"/>
      <c r="N4" s="148"/>
      <c r="O4" s="148"/>
      <c r="P4" s="148"/>
    </row>
    <row r="5" spans="1:16" ht="17.45" customHeight="1" x14ac:dyDescent="0.2">
      <c r="A5" s="1"/>
      <c r="B5" s="1"/>
      <c r="C5" s="1"/>
      <c r="D5" s="434" t="s">
        <v>441</v>
      </c>
      <c r="E5" s="435"/>
      <c r="F5" s="435"/>
      <c r="G5" s="435"/>
      <c r="H5" s="435"/>
      <c r="I5" s="435"/>
      <c r="J5" s="435"/>
      <c r="K5" s="435"/>
      <c r="L5" s="435"/>
    </row>
    <row r="6" spans="1:16" ht="18.75" x14ac:dyDescent="0.3">
      <c r="A6" s="2"/>
      <c r="B6" s="2"/>
      <c r="C6" s="5"/>
      <c r="D6" s="435"/>
      <c r="E6" s="435"/>
      <c r="F6" s="435"/>
      <c r="G6" s="435"/>
      <c r="H6" s="435"/>
      <c r="I6" s="435"/>
      <c r="J6" s="435"/>
      <c r="K6" s="435"/>
      <c r="L6" s="435"/>
    </row>
    <row r="7" spans="1:16" s="1" customFormat="1" ht="18.75" x14ac:dyDescent="0.3">
      <c r="A7" s="57"/>
      <c r="B7" s="29"/>
      <c r="C7" s="29"/>
      <c r="D7" s="94">
        <v>1854100000</v>
      </c>
      <c r="E7" s="66"/>
      <c r="F7" s="21"/>
      <c r="G7" s="18"/>
      <c r="H7" s="21"/>
      <c r="I7" s="21"/>
      <c r="J7" s="2"/>
      <c r="K7" s="2"/>
      <c r="L7" s="21"/>
      <c r="M7" s="21"/>
      <c r="N7" s="21"/>
      <c r="O7" s="21"/>
      <c r="P7" s="80"/>
    </row>
    <row r="8" spans="1:16" s="1" customFormat="1" ht="18.75" x14ac:dyDescent="0.3">
      <c r="A8" s="57"/>
      <c r="B8" s="29"/>
      <c r="C8" s="29"/>
      <c r="D8" s="95" t="s">
        <v>223</v>
      </c>
      <c r="E8" s="66"/>
      <c r="F8" s="21"/>
      <c r="G8" s="18"/>
      <c r="H8" s="21"/>
      <c r="I8" s="21"/>
      <c r="J8" s="2"/>
      <c r="K8" s="2"/>
      <c r="L8" s="21"/>
      <c r="M8" s="21"/>
      <c r="N8" s="21"/>
      <c r="O8" s="21"/>
      <c r="P8" s="80"/>
    </row>
    <row r="9" spans="1:16" ht="15.75" customHeight="1" x14ac:dyDescent="0.3">
      <c r="A9" s="2"/>
      <c r="B9" s="2"/>
      <c r="C9" s="5"/>
      <c r="D9" s="16"/>
      <c r="E9" s="16"/>
      <c r="F9" s="16"/>
      <c r="G9" s="16"/>
      <c r="H9" s="16"/>
      <c r="I9" s="16"/>
      <c r="J9" s="16"/>
      <c r="K9" s="16"/>
      <c r="L9" s="16"/>
      <c r="M9" s="1"/>
      <c r="N9" s="1"/>
      <c r="O9" s="1"/>
      <c r="P9" s="51" t="s">
        <v>220</v>
      </c>
    </row>
    <row r="10" spans="1:16" ht="30.75" customHeight="1" x14ac:dyDescent="0.2">
      <c r="A10" s="424" t="s">
        <v>213</v>
      </c>
      <c r="B10" s="424" t="s">
        <v>225</v>
      </c>
      <c r="C10" s="424" t="s">
        <v>226</v>
      </c>
      <c r="D10" s="426" t="s">
        <v>227</v>
      </c>
      <c r="E10" s="430" t="s">
        <v>50</v>
      </c>
      <c r="F10" s="430"/>
      <c r="G10" s="430"/>
      <c r="H10" s="431"/>
      <c r="I10" s="429" t="s">
        <v>51</v>
      </c>
      <c r="J10" s="430"/>
      <c r="K10" s="430"/>
      <c r="L10" s="430"/>
      <c r="M10" s="436" t="s">
        <v>230</v>
      </c>
      <c r="N10" s="436"/>
      <c r="O10" s="436"/>
      <c r="P10" s="436"/>
    </row>
    <row r="11" spans="1:16" ht="28.5" customHeight="1" x14ac:dyDescent="0.2">
      <c r="A11" s="424"/>
      <c r="B11" s="424"/>
      <c r="C11" s="424"/>
      <c r="D11" s="426"/>
      <c r="E11" s="422" t="s">
        <v>228</v>
      </c>
      <c r="F11" s="428" t="s">
        <v>229</v>
      </c>
      <c r="G11" s="428"/>
      <c r="H11" s="422" t="s">
        <v>54</v>
      </c>
      <c r="I11" s="422" t="s">
        <v>228</v>
      </c>
      <c r="J11" s="428" t="s">
        <v>229</v>
      </c>
      <c r="K11" s="428"/>
      <c r="L11" s="422" t="s">
        <v>54</v>
      </c>
      <c r="M11" s="422" t="s">
        <v>228</v>
      </c>
      <c r="N11" s="428" t="s">
        <v>229</v>
      </c>
      <c r="O11" s="428"/>
      <c r="P11" s="422" t="s">
        <v>54</v>
      </c>
    </row>
    <row r="12" spans="1:16" ht="60" customHeight="1" thickBot="1" x14ac:dyDescent="0.25">
      <c r="A12" s="425"/>
      <c r="B12" s="425"/>
      <c r="C12" s="425"/>
      <c r="D12" s="427"/>
      <c r="E12" s="423"/>
      <c r="F12" s="197" t="s">
        <v>215</v>
      </c>
      <c r="G12" s="74" t="s">
        <v>222</v>
      </c>
      <c r="H12" s="423"/>
      <c r="I12" s="423"/>
      <c r="J12" s="197" t="s">
        <v>215</v>
      </c>
      <c r="K12" s="74" t="s">
        <v>222</v>
      </c>
      <c r="L12" s="423"/>
      <c r="M12" s="423"/>
      <c r="N12" s="197" t="s">
        <v>215</v>
      </c>
      <c r="O12" s="74" t="s">
        <v>222</v>
      </c>
      <c r="P12" s="423"/>
    </row>
    <row r="13" spans="1:16" s="120" customFormat="1" x14ac:dyDescent="0.2">
      <c r="A13" s="117" t="s">
        <v>136</v>
      </c>
      <c r="B13" s="118"/>
      <c r="C13" s="118"/>
      <c r="D13" s="119" t="s">
        <v>42</v>
      </c>
      <c r="E13" s="198">
        <f>SUM(E14)</f>
        <v>0</v>
      </c>
      <c r="F13" s="198">
        <f t="shared" ref="F13:P13" si="0">SUM(F14)</f>
        <v>13160</v>
      </c>
      <c r="G13" s="198">
        <f t="shared" si="0"/>
        <v>0</v>
      </c>
      <c r="H13" s="198">
        <f t="shared" si="0"/>
        <v>13160</v>
      </c>
      <c r="I13" s="198">
        <f t="shared" si="0"/>
        <v>0</v>
      </c>
      <c r="J13" s="198">
        <f t="shared" si="0"/>
        <v>-14000</v>
      </c>
      <c r="K13" s="198">
        <f t="shared" si="0"/>
        <v>0</v>
      </c>
      <c r="L13" s="198">
        <f t="shared" si="0"/>
        <v>-14000</v>
      </c>
      <c r="M13" s="198">
        <f t="shared" si="0"/>
        <v>0</v>
      </c>
      <c r="N13" s="198">
        <f>SUM(N14)</f>
        <v>-840</v>
      </c>
      <c r="O13" s="198">
        <f t="shared" si="0"/>
        <v>0</v>
      </c>
      <c r="P13" s="199">
        <f t="shared" si="0"/>
        <v>-840</v>
      </c>
    </row>
    <row r="14" spans="1:16" s="125" customFormat="1" ht="18" customHeight="1" x14ac:dyDescent="0.2">
      <c r="A14" s="121" t="s">
        <v>137</v>
      </c>
      <c r="B14" s="122"/>
      <c r="C14" s="122"/>
      <c r="D14" s="123" t="s">
        <v>42</v>
      </c>
      <c r="E14" s="124">
        <f>SUM(E15:E18)</f>
        <v>0</v>
      </c>
      <c r="F14" s="124">
        <f t="shared" ref="F14:P14" si="1">SUM(F15:F18)</f>
        <v>13160</v>
      </c>
      <c r="G14" s="124">
        <f t="shared" si="1"/>
        <v>0</v>
      </c>
      <c r="H14" s="124">
        <f t="shared" si="1"/>
        <v>13160</v>
      </c>
      <c r="I14" s="124">
        <f t="shared" si="1"/>
        <v>0</v>
      </c>
      <c r="J14" s="124">
        <f t="shared" si="1"/>
        <v>-14000</v>
      </c>
      <c r="K14" s="124">
        <f t="shared" si="1"/>
        <v>0</v>
      </c>
      <c r="L14" s="124">
        <f t="shared" si="1"/>
        <v>-14000</v>
      </c>
      <c r="M14" s="124">
        <f t="shared" si="1"/>
        <v>0</v>
      </c>
      <c r="N14" s="124">
        <f>SUM(N15:N18)</f>
        <v>-840</v>
      </c>
      <c r="O14" s="124">
        <f t="shared" si="1"/>
        <v>0</v>
      </c>
      <c r="P14" s="200">
        <f t="shared" si="1"/>
        <v>-840</v>
      </c>
    </row>
    <row r="15" spans="1:16" s="125" customFormat="1" ht="30" x14ac:dyDescent="0.2">
      <c r="A15" s="201" t="s">
        <v>203</v>
      </c>
      <c r="B15" s="126" t="s">
        <v>205</v>
      </c>
      <c r="C15" s="126" t="s">
        <v>61</v>
      </c>
      <c r="D15" s="127" t="s">
        <v>307</v>
      </c>
      <c r="E15" s="128"/>
      <c r="F15" s="128">
        <v>4700</v>
      </c>
      <c r="G15" s="128"/>
      <c r="H15" s="128">
        <f>SUM(E15+F15)</f>
        <v>4700</v>
      </c>
      <c r="I15" s="128"/>
      <c r="J15" s="128"/>
      <c r="K15" s="128"/>
      <c r="L15" s="128">
        <f>SUM(I15+J15)</f>
        <v>0</v>
      </c>
      <c r="M15" s="128"/>
      <c r="N15" s="128">
        <f t="shared" ref="N15:P18" si="2">SUM(F15+J15)</f>
        <v>4700</v>
      </c>
      <c r="O15" s="128">
        <f t="shared" si="2"/>
        <v>0</v>
      </c>
      <c r="P15" s="202">
        <f t="shared" si="2"/>
        <v>4700</v>
      </c>
    </row>
    <row r="16" spans="1:16" s="125" customFormat="1" ht="45" x14ac:dyDescent="0.2">
      <c r="A16" s="201" t="s">
        <v>204</v>
      </c>
      <c r="B16" s="126" t="s">
        <v>206</v>
      </c>
      <c r="C16" s="126" t="s">
        <v>61</v>
      </c>
      <c r="D16" s="127" t="s">
        <v>308</v>
      </c>
      <c r="E16" s="128"/>
      <c r="F16" s="128"/>
      <c r="G16" s="128"/>
      <c r="H16" s="128">
        <f t="shared" ref="H16:H18" si="3">SUM(E16+F16)</f>
        <v>0</v>
      </c>
      <c r="I16" s="128"/>
      <c r="J16" s="128">
        <v>-5000</v>
      </c>
      <c r="K16" s="128"/>
      <c r="L16" s="128">
        <f t="shared" ref="L16:L18" si="4">SUM(I16+J16)</f>
        <v>-5000</v>
      </c>
      <c r="M16" s="128"/>
      <c r="N16" s="128">
        <f t="shared" ref="N16:N18" si="5">SUM(F16+J16)</f>
        <v>-5000</v>
      </c>
      <c r="O16" s="128">
        <f t="shared" ref="O16" si="6">SUM(G16+K16)</f>
        <v>0</v>
      </c>
      <c r="P16" s="202">
        <f t="shared" si="2"/>
        <v>-5000</v>
      </c>
    </row>
    <row r="17" spans="1:16" s="125" customFormat="1" ht="30" x14ac:dyDescent="0.25">
      <c r="A17" s="201" t="s">
        <v>341</v>
      </c>
      <c r="B17" s="126" t="s">
        <v>344</v>
      </c>
      <c r="C17" s="126" t="s">
        <v>61</v>
      </c>
      <c r="D17" s="196" t="s">
        <v>343</v>
      </c>
      <c r="E17" s="128"/>
      <c r="F17" s="128">
        <v>8460</v>
      </c>
      <c r="G17" s="128"/>
      <c r="H17" s="128">
        <f t="shared" si="3"/>
        <v>8460</v>
      </c>
      <c r="I17" s="128"/>
      <c r="J17" s="128"/>
      <c r="K17" s="128"/>
      <c r="L17" s="128">
        <f t="shared" si="4"/>
        <v>0</v>
      </c>
      <c r="M17" s="128"/>
      <c r="N17" s="128">
        <f t="shared" si="5"/>
        <v>8460</v>
      </c>
      <c r="O17" s="128"/>
      <c r="P17" s="202">
        <f t="shared" si="2"/>
        <v>8460</v>
      </c>
    </row>
    <row r="18" spans="1:16" s="125" customFormat="1" ht="18.600000000000001" customHeight="1" thickBot="1" x14ac:dyDescent="0.3">
      <c r="A18" s="208" t="s">
        <v>342</v>
      </c>
      <c r="B18" s="209" t="s">
        <v>345</v>
      </c>
      <c r="C18" s="209" t="s">
        <v>61</v>
      </c>
      <c r="D18" s="210" t="s">
        <v>346</v>
      </c>
      <c r="E18" s="211"/>
      <c r="F18" s="211"/>
      <c r="G18" s="211"/>
      <c r="H18" s="211">
        <f t="shared" si="3"/>
        <v>0</v>
      </c>
      <c r="I18" s="211"/>
      <c r="J18" s="211">
        <v>-9000</v>
      </c>
      <c r="K18" s="211"/>
      <c r="L18" s="211">
        <f t="shared" si="4"/>
        <v>-9000</v>
      </c>
      <c r="M18" s="211"/>
      <c r="N18" s="211">
        <f t="shared" si="5"/>
        <v>-9000</v>
      </c>
      <c r="O18" s="211">
        <f t="shared" si="2"/>
        <v>0</v>
      </c>
      <c r="P18" s="212">
        <f t="shared" si="2"/>
        <v>-9000</v>
      </c>
    </row>
    <row r="19" spans="1:16" ht="27.75" customHeight="1" thickBot="1" x14ac:dyDescent="0.25">
      <c r="A19" s="203" t="s">
        <v>210</v>
      </c>
      <c r="B19" s="161" t="s">
        <v>210</v>
      </c>
      <c r="C19" s="204" t="s">
        <v>210</v>
      </c>
      <c r="D19" s="205" t="s">
        <v>216</v>
      </c>
      <c r="E19" s="206">
        <f>SUM(E15:E18)</f>
        <v>0</v>
      </c>
      <c r="F19" s="206">
        <f t="shared" ref="F19:P19" si="7">SUM(F15:F18)</f>
        <v>13160</v>
      </c>
      <c r="G19" s="206">
        <f t="shared" si="7"/>
        <v>0</v>
      </c>
      <c r="H19" s="206">
        <f t="shared" si="7"/>
        <v>13160</v>
      </c>
      <c r="I19" s="206">
        <f t="shared" si="7"/>
        <v>0</v>
      </c>
      <c r="J19" s="206">
        <f t="shared" si="7"/>
        <v>-14000</v>
      </c>
      <c r="K19" s="206">
        <f t="shared" si="7"/>
        <v>0</v>
      </c>
      <c r="L19" s="206">
        <f t="shared" si="7"/>
        <v>-14000</v>
      </c>
      <c r="M19" s="206">
        <f t="shared" si="7"/>
        <v>0</v>
      </c>
      <c r="N19" s="206">
        <f t="shared" si="7"/>
        <v>-840</v>
      </c>
      <c r="O19" s="206">
        <f t="shared" si="7"/>
        <v>0</v>
      </c>
      <c r="P19" s="207">
        <f t="shared" si="7"/>
        <v>-840</v>
      </c>
    </row>
    <row r="20" spans="1:16" ht="9" customHeight="1" x14ac:dyDescent="0.2"/>
    <row r="21" spans="1:16" s="20" customFormat="1" ht="10.15" customHeight="1" x14ac:dyDescent="0.2"/>
    <row r="22" spans="1:16" s="273" customFormat="1" ht="18.75" x14ac:dyDescent="0.3">
      <c r="B22" s="91" t="s">
        <v>453</v>
      </c>
      <c r="C22" s="1"/>
      <c r="D22" s="1"/>
      <c r="E22" s="1"/>
      <c r="F22" s="1"/>
      <c r="G22" s="1"/>
    </row>
    <row r="23" spans="1:16" customFormat="1" ht="21.75" customHeight="1" x14ac:dyDescent="0.3">
      <c r="B23" s="91" t="s">
        <v>454</v>
      </c>
      <c r="C23" s="91"/>
      <c r="D23" s="289"/>
      <c r="E23" s="272"/>
      <c r="F23" s="91"/>
      <c r="G23" s="91"/>
      <c r="H23" s="1"/>
      <c r="I23" s="1"/>
      <c r="J23" s="1"/>
      <c r="K23" s="1"/>
    </row>
    <row r="24" spans="1:16" s="20" customFormat="1" ht="27" customHeight="1" x14ac:dyDescent="0.2"/>
    <row r="33" spans="1:16" x14ac:dyDescent="0.2">
      <c r="A33" s="421" t="s">
        <v>64</v>
      </c>
      <c r="B33" s="421"/>
      <c r="C33" s="421"/>
      <c r="D33" s="421"/>
      <c r="E33" s="421"/>
      <c r="F33" s="421"/>
      <c r="G33" s="421"/>
      <c r="H33" s="421"/>
      <c r="I33" s="421"/>
      <c r="J33" s="421"/>
      <c r="K33" s="421"/>
      <c r="L33" s="421"/>
      <c r="M33" s="421"/>
      <c r="N33" s="421"/>
      <c r="O33" s="421"/>
      <c r="P33" s="421"/>
    </row>
    <row r="34" spans="1:16" x14ac:dyDescent="0.2">
      <c r="A34" s="421" t="s">
        <v>69</v>
      </c>
      <c r="B34" s="421"/>
      <c r="C34" s="421"/>
      <c r="D34" s="421"/>
      <c r="E34" s="421"/>
      <c r="F34" s="421"/>
      <c r="G34" s="421"/>
      <c r="H34" s="421"/>
      <c r="I34" s="421"/>
      <c r="J34" s="421"/>
      <c r="K34" s="421"/>
      <c r="L34" s="421"/>
      <c r="M34" s="421"/>
      <c r="N34" s="421"/>
      <c r="O34" s="421"/>
      <c r="P34" s="421"/>
    </row>
    <row r="35" spans="1:16" x14ac:dyDescent="0.2">
      <c r="A35" s="421" t="s">
        <v>65</v>
      </c>
      <c r="B35" s="421"/>
      <c r="C35" s="421"/>
      <c r="D35" s="421"/>
      <c r="E35" s="421"/>
      <c r="F35" s="421"/>
      <c r="G35" s="421"/>
      <c r="H35" s="421"/>
      <c r="I35" s="421"/>
      <c r="J35" s="421"/>
      <c r="K35" s="421"/>
      <c r="L35" s="421"/>
      <c r="M35" s="421"/>
      <c r="N35" s="421"/>
      <c r="O35" s="421"/>
      <c r="P35" s="421"/>
    </row>
    <row r="36" spans="1:16" x14ac:dyDescent="0.2">
      <c r="A36" s="421" t="s">
        <v>68</v>
      </c>
      <c r="B36" s="421"/>
      <c r="C36" s="421"/>
      <c r="D36" s="421"/>
      <c r="E36" s="421"/>
      <c r="F36" s="421"/>
      <c r="G36" s="421"/>
      <c r="H36" s="421"/>
      <c r="I36" s="421"/>
      <c r="J36" s="421"/>
      <c r="K36" s="421"/>
      <c r="L36" s="421"/>
      <c r="M36" s="421"/>
      <c r="N36" s="421"/>
      <c r="O36" s="421"/>
      <c r="P36" s="421"/>
    </row>
  </sheetData>
  <mergeCells count="23">
    <mergeCell ref="L3:P3"/>
    <mergeCell ref="L4:M4"/>
    <mergeCell ref="D5:L6"/>
    <mergeCell ref="M11:M12"/>
    <mergeCell ref="M10:P10"/>
    <mergeCell ref="H11:H12"/>
    <mergeCell ref="F11:G11"/>
    <mergeCell ref="A36:P36"/>
    <mergeCell ref="L11:L12"/>
    <mergeCell ref="P11:P12"/>
    <mergeCell ref="A35:P35"/>
    <mergeCell ref="A33:P33"/>
    <mergeCell ref="A34:P34"/>
    <mergeCell ref="E11:E12"/>
    <mergeCell ref="I11:I12"/>
    <mergeCell ref="A10:A12"/>
    <mergeCell ref="B10:B12"/>
    <mergeCell ref="C10:C12"/>
    <mergeCell ref="D10:D12"/>
    <mergeCell ref="J11:K11"/>
    <mergeCell ref="N11:O11"/>
    <mergeCell ref="I10:L10"/>
    <mergeCell ref="E10:H10"/>
  </mergeCells>
  <phoneticPr fontId="3" type="noConversion"/>
  <printOptions horizontalCentered="1"/>
  <pageMargins left="0.19685039370078741" right="0" top="0.59055118110236227" bottom="0.39370078740157483" header="0.31496062992125984" footer="0.31496062992125984"/>
  <pageSetup paperSize="9" scale="65" fitToHeight="0"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indexed="30"/>
    <pageSetUpPr fitToPage="1"/>
  </sheetPr>
  <dimension ref="A1:AO79"/>
  <sheetViews>
    <sheetView showZeros="0" topLeftCell="A2" zoomScale="70" zoomScaleNormal="70" zoomScaleSheetLayoutView="55" workbookViewId="0">
      <pane xSplit="6" ySplit="10" topLeftCell="O78" activePane="bottomRight" state="frozen"/>
      <selection activeCell="A2" sqref="A2"/>
      <selection pane="topRight" activeCell="G2" sqref="G2"/>
      <selection pane="bottomLeft" activeCell="A12" sqref="A12"/>
      <selection pane="bottomRight" activeCell="O5" sqref="O5"/>
    </sheetView>
  </sheetViews>
  <sheetFormatPr defaultColWidth="9.1640625" defaultRowHeight="12.75" x14ac:dyDescent="0.2"/>
  <cols>
    <col min="1" max="1" width="11.33203125" style="15" customWidth="1"/>
    <col min="2" max="2" width="10.33203125" style="15" customWidth="1"/>
    <col min="3" max="3" width="8.1640625" style="15" customWidth="1"/>
    <col min="4" max="4" width="61.33203125" style="3" customWidth="1"/>
    <col min="5" max="5" width="58.1640625" style="15" customWidth="1"/>
    <col min="6" max="6" width="21.1640625" style="15" customWidth="1"/>
    <col min="7" max="7" width="16.6640625" style="15" hidden="1" customWidth="1"/>
    <col min="8" max="8" width="15" style="3" hidden="1" customWidth="1"/>
    <col min="9" max="9" width="13.83203125" style="3" hidden="1" customWidth="1"/>
    <col min="10" max="10" width="16.5" style="3" hidden="1" customWidth="1"/>
    <col min="11" max="11" width="13.1640625" style="3" hidden="1" customWidth="1"/>
    <col min="12" max="12" width="12.5" style="3" hidden="1" customWidth="1"/>
    <col min="13" max="13" width="13.1640625" style="3" hidden="1" customWidth="1"/>
    <col min="14" max="14" width="14" style="3" hidden="1" customWidth="1"/>
    <col min="15" max="15" width="15.5" style="3" customWidth="1"/>
    <col min="16" max="16" width="14.5" style="3" bestFit="1" customWidth="1"/>
    <col min="17" max="17" width="15.83203125" style="3" customWidth="1"/>
    <col min="18" max="18" width="15.6640625" style="3" bestFit="1" customWidth="1"/>
    <col min="19" max="16384" width="9.1640625" style="3"/>
  </cols>
  <sheetData>
    <row r="1" spans="1:41" s="11" customFormat="1" ht="11.1" hidden="1" customHeight="1" x14ac:dyDescent="0.25">
      <c r="A1" s="71"/>
      <c r="B1" s="71"/>
      <c r="C1" s="71"/>
      <c r="D1" s="71"/>
      <c r="E1" s="71"/>
      <c r="G1" s="71"/>
      <c r="K1" s="78"/>
    </row>
    <row r="2" spans="1:41" s="11" customFormat="1" ht="15.75" x14ac:dyDescent="0.25">
      <c r="A2" s="71"/>
      <c r="B2" s="71"/>
      <c r="C2" s="71"/>
      <c r="D2" s="71"/>
      <c r="K2" s="78"/>
      <c r="O2" t="s">
        <v>458</v>
      </c>
      <c r="P2" s="4"/>
    </row>
    <row r="3" spans="1:41" s="11" customFormat="1" ht="15" customHeight="1" x14ac:dyDescent="0.25">
      <c r="A3" s="71"/>
      <c r="B3" s="71"/>
      <c r="C3" s="71"/>
      <c r="D3" s="71"/>
      <c r="K3" s="79"/>
      <c r="O3" s="1" t="s">
        <v>455</v>
      </c>
      <c r="P3" s="4"/>
    </row>
    <row r="4" spans="1:41" ht="13.9" customHeight="1" x14ac:dyDescent="0.2">
      <c r="K4" s="32"/>
      <c r="O4" s="449" t="s">
        <v>460</v>
      </c>
      <c r="P4" s="449"/>
    </row>
    <row r="5" spans="1:41" ht="19.149999999999999" customHeight="1" x14ac:dyDescent="0.2">
      <c r="H5" s="21"/>
      <c r="I5" s="433"/>
      <c r="J5" s="433"/>
    </row>
    <row r="6" spans="1:41" ht="22.9" customHeight="1" x14ac:dyDescent="0.2">
      <c r="A6" s="396" t="s">
        <v>439</v>
      </c>
      <c r="B6" s="396"/>
      <c r="C6" s="396"/>
      <c r="D6" s="396"/>
      <c r="E6" s="396"/>
      <c r="F6" s="396"/>
      <c r="G6" s="396"/>
      <c r="H6" s="396"/>
      <c r="I6" s="396"/>
      <c r="J6" s="396"/>
      <c r="K6" s="396"/>
      <c r="L6" s="396"/>
      <c r="M6" s="396"/>
      <c r="N6" s="396"/>
    </row>
    <row r="7" spans="1:41" ht="22.5" x14ac:dyDescent="0.2">
      <c r="A7" s="52"/>
      <c r="B7" s="93"/>
      <c r="C7" s="447">
        <v>1854100000</v>
      </c>
      <c r="D7" s="447"/>
      <c r="E7" s="93"/>
      <c r="F7" s="93"/>
      <c r="G7" s="93"/>
      <c r="H7" s="93"/>
      <c r="I7" s="17" t="s">
        <v>219</v>
      </c>
      <c r="J7" s="93"/>
      <c r="O7" s="1" t="s">
        <v>408</v>
      </c>
    </row>
    <row r="8" spans="1:41" ht="17.45" customHeight="1" thickBot="1" x14ac:dyDescent="0.25">
      <c r="A8" s="52"/>
      <c r="B8" s="93"/>
      <c r="C8" s="95" t="s">
        <v>223</v>
      </c>
      <c r="D8" s="93"/>
      <c r="E8" s="93"/>
      <c r="F8" s="93"/>
      <c r="G8" s="93"/>
      <c r="H8" s="93"/>
      <c r="I8" s="93"/>
      <c r="J8" s="93"/>
    </row>
    <row r="9" spans="1:41" ht="17.45" customHeight="1" x14ac:dyDescent="0.2">
      <c r="A9" s="452" t="s">
        <v>213</v>
      </c>
      <c r="B9" s="451" t="s">
        <v>225</v>
      </c>
      <c r="C9" s="451" t="s">
        <v>226</v>
      </c>
      <c r="D9" s="458" t="s">
        <v>227</v>
      </c>
      <c r="E9" s="455" t="s">
        <v>217</v>
      </c>
      <c r="F9" s="455" t="s">
        <v>218</v>
      </c>
      <c r="G9" s="437" t="s">
        <v>304</v>
      </c>
      <c r="H9" s="438"/>
      <c r="I9" s="438"/>
      <c r="J9" s="448"/>
      <c r="K9" s="437" t="s">
        <v>396</v>
      </c>
      <c r="L9" s="438"/>
      <c r="M9" s="438"/>
      <c r="N9" s="439"/>
      <c r="O9" s="437" t="s">
        <v>304</v>
      </c>
      <c r="P9" s="438"/>
      <c r="Q9" s="438"/>
      <c r="R9" s="439"/>
    </row>
    <row r="10" spans="1:41" s="15" customFormat="1" ht="18.600000000000001" customHeight="1" x14ac:dyDescent="0.2">
      <c r="A10" s="453"/>
      <c r="B10" s="424"/>
      <c r="C10" s="424"/>
      <c r="D10" s="459"/>
      <c r="E10" s="456"/>
      <c r="F10" s="456"/>
      <c r="G10" s="440" t="s">
        <v>214</v>
      </c>
      <c r="H10" s="442" t="s">
        <v>52</v>
      </c>
      <c r="I10" s="444" t="s">
        <v>53</v>
      </c>
      <c r="J10" s="461"/>
      <c r="K10" s="440" t="s">
        <v>214</v>
      </c>
      <c r="L10" s="442" t="s">
        <v>52</v>
      </c>
      <c r="M10" s="444" t="s">
        <v>53</v>
      </c>
      <c r="N10" s="445"/>
      <c r="O10" s="440" t="s">
        <v>214</v>
      </c>
      <c r="P10" s="442" t="s">
        <v>52</v>
      </c>
      <c r="Q10" s="444" t="s">
        <v>53</v>
      </c>
      <c r="R10" s="445"/>
    </row>
    <row r="11" spans="1:41" s="15" customFormat="1" ht="46.9" customHeight="1" thickBot="1" x14ac:dyDescent="0.25">
      <c r="A11" s="454"/>
      <c r="B11" s="425"/>
      <c r="C11" s="425"/>
      <c r="D11" s="460"/>
      <c r="E11" s="457"/>
      <c r="F11" s="457"/>
      <c r="G11" s="441"/>
      <c r="H11" s="443"/>
      <c r="I11" s="214" t="s">
        <v>215</v>
      </c>
      <c r="J11" s="328" t="s">
        <v>306</v>
      </c>
      <c r="K11" s="441"/>
      <c r="L11" s="443"/>
      <c r="M11" s="214" t="s">
        <v>215</v>
      </c>
      <c r="N11" s="363" t="s">
        <v>306</v>
      </c>
      <c r="O11" s="441"/>
      <c r="P11" s="443"/>
      <c r="Q11" s="214" t="s">
        <v>215</v>
      </c>
      <c r="R11" s="363" t="s">
        <v>306</v>
      </c>
    </row>
    <row r="12" spans="1:41" s="221" customFormat="1" ht="14.25" x14ac:dyDescent="0.2">
      <c r="A12" s="215" t="s">
        <v>187</v>
      </c>
      <c r="B12" s="216"/>
      <c r="C12" s="216"/>
      <c r="D12" s="22" t="s">
        <v>96</v>
      </c>
      <c r="E12" s="217"/>
      <c r="F12" s="217"/>
      <c r="G12" s="367">
        <f t="shared" ref="G12" si="0">SUM(G13)</f>
        <v>12350107</v>
      </c>
      <c r="H12" s="367">
        <f t="shared" ref="H12:J12" si="1">SUM(H13)</f>
        <v>12350107</v>
      </c>
      <c r="I12" s="367">
        <f t="shared" si="1"/>
        <v>0</v>
      </c>
      <c r="J12" s="367">
        <f t="shared" si="1"/>
        <v>0</v>
      </c>
      <c r="K12" s="367">
        <f t="shared" ref="K12:R12" si="2">SUM(K13)</f>
        <v>0</v>
      </c>
      <c r="L12" s="367">
        <f t="shared" si="2"/>
        <v>0</v>
      </c>
      <c r="M12" s="367">
        <f t="shared" si="2"/>
        <v>0</v>
      </c>
      <c r="N12" s="367">
        <f t="shared" si="2"/>
        <v>0</v>
      </c>
      <c r="O12" s="367">
        <f t="shared" si="2"/>
        <v>12350107</v>
      </c>
      <c r="P12" s="367">
        <f t="shared" si="2"/>
        <v>12350107</v>
      </c>
      <c r="Q12" s="367">
        <f t="shared" si="2"/>
        <v>0</v>
      </c>
      <c r="R12" s="115">
        <f t="shared" si="2"/>
        <v>0</v>
      </c>
      <c r="S12" s="31"/>
      <c r="T12" s="31"/>
      <c r="U12" s="31"/>
      <c r="V12" s="31"/>
      <c r="W12" s="31"/>
      <c r="X12" s="31"/>
      <c r="Y12" s="31"/>
      <c r="Z12" s="31"/>
      <c r="AA12" s="31"/>
      <c r="AB12" s="31"/>
      <c r="AC12" s="31"/>
      <c r="AD12" s="31"/>
      <c r="AE12" s="31"/>
      <c r="AF12" s="31"/>
      <c r="AG12" s="31"/>
      <c r="AH12" s="31"/>
      <c r="AI12" s="31"/>
      <c r="AJ12" s="31"/>
      <c r="AK12" s="31"/>
      <c r="AL12" s="31"/>
      <c r="AM12" s="31"/>
      <c r="AN12" s="31"/>
      <c r="AO12" s="31"/>
    </row>
    <row r="13" spans="1:41" s="221" customFormat="1" ht="14.25" x14ac:dyDescent="0.2">
      <c r="A13" s="23" t="s">
        <v>188</v>
      </c>
      <c r="B13" s="24"/>
      <c r="C13" s="24"/>
      <c r="D13" s="25" t="s">
        <v>96</v>
      </c>
      <c r="E13" s="75"/>
      <c r="F13" s="75"/>
      <c r="G13" s="364">
        <f t="shared" ref="G13:R13" si="3">SUM(G14:G23)</f>
        <v>12350107</v>
      </c>
      <c r="H13" s="364">
        <f t="shared" si="3"/>
        <v>12350107</v>
      </c>
      <c r="I13" s="364">
        <f t="shared" si="3"/>
        <v>0</v>
      </c>
      <c r="J13" s="364">
        <f t="shared" si="3"/>
        <v>0</v>
      </c>
      <c r="K13" s="364">
        <f t="shared" si="3"/>
        <v>0</v>
      </c>
      <c r="L13" s="364">
        <f t="shared" si="3"/>
        <v>0</v>
      </c>
      <c r="M13" s="364">
        <f t="shared" si="3"/>
        <v>0</v>
      </c>
      <c r="N13" s="364">
        <f t="shared" si="3"/>
        <v>0</v>
      </c>
      <c r="O13" s="364">
        <f t="shared" si="3"/>
        <v>12350107</v>
      </c>
      <c r="P13" s="364">
        <f t="shared" si="3"/>
        <v>12350107</v>
      </c>
      <c r="Q13" s="364">
        <f t="shared" si="3"/>
        <v>0</v>
      </c>
      <c r="R13" s="141">
        <f t="shared" si="3"/>
        <v>0</v>
      </c>
      <c r="S13" s="31"/>
      <c r="T13" s="31"/>
      <c r="U13" s="31"/>
      <c r="V13" s="31"/>
      <c r="W13" s="31"/>
      <c r="X13" s="31"/>
      <c r="Y13" s="31"/>
      <c r="Z13" s="31"/>
      <c r="AA13" s="31"/>
      <c r="AB13" s="31"/>
      <c r="AC13" s="31"/>
      <c r="AD13" s="31"/>
      <c r="AE13" s="31"/>
      <c r="AF13" s="31"/>
      <c r="AG13" s="31"/>
      <c r="AH13" s="31"/>
      <c r="AI13" s="31"/>
      <c r="AJ13" s="31"/>
      <c r="AK13" s="31"/>
      <c r="AL13" s="31"/>
      <c r="AM13" s="31"/>
      <c r="AN13" s="31"/>
      <c r="AO13" s="31"/>
    </row>
    <row r="14" spans="1:41" s="240" customFormat="1" ht="45" x14ac:dyDescent="0.25">
      <c r="A14" s="256" t="s">
        <v>190</v>
      </c>
      <c r="B14" s="252" t="s">
        <v>94</v>
      </c>
      <c r="C14" s="252" t="s">
        <v>77</v>
      </c>
      <c r="D14" s="253" t="s">
        <v>170</v>
      </c>
      <c r="E14" s="254" t="s">
        <v>444</v>
      </c>
      <c r="F14" s="254" t="s">
        <v>443</v>
      </c>
      <c r="G14" s="244">
        <f>SUM(H14+I14)</f>
        <v>180000</v>
      </c>
      <c r="H14" s="244">
        <v>180000</v>
      </c>
      <c r="I14" s="244"/>
      <c r="J14" s="244"/>
      <c r="K14" s="244">
        <f>SUM(L14+M14)</f>
        <v>0</v>
      </c>
      <c r="L14" s="244"/>
      <c r="M14" s="244"/>
      <c r="N14" s="244"/>
      <c r="O14" s="244">
        <f>SUM(G14+K14)</f>
        <v>180000</v>
      </c>
      <c r="P14" s="244">
        <f t="shared" ref="P14:R14" si="4">SUM(H14+L14)</f>
        <v>180000</v>
      </c>
      <c r="Q14" s="244">
        <f t="shared" si="4"/>
        <v>0</v>
      </c>
      <c r="R14" s="245">
        <f t="shared" si="4"/>
        <v>0</v>
      </c>
    </row>
    <row r="15" spans="1:41" s="240" customFormat="1" ht="45" x14ac:dyDescent="0.25">
      <c r="A15" s="256" t="s">
        <v>200</v>
      </c>
      <c r="B15" s="252" t="s">
        <v>201</v>
      </c>
      <c r="C15" s="252" t="s">
        <v>173</v>
      </c>
      <c r="D15" s="265" t="s">
        <v>202</v>
      </c>
      <c r="E15" s="254" t="s">
        <v>445</v>
      </c>
      <c r="F15" s="254" t="s">
        <v>446</v>
      </c>
      <c r="G15" s="244">
        <f t="shared" ref="G15:G23" si="5">SUM(H15+I15)</f>
        <v>400000</v>
      </c>
      <c r="H15" s="244">
        <v>400000</v>
      </c>
      <c r="I15" s="244"/>
      <c r="J15" s="244"/>
      <c r="K15" s="244">
        <f t="shared" ref="K15:K23" si="6">SUM(L15+M15)</f>
        <v>0</v>
      </c>
      <c r="L15" s="244"/>
      <c r="M15" s="244"/>
      <c r="N15" s="244"/>
      <c r="O15" s="244">
        <f t="shared" ref="O15:O23" si="7">SUM(G15+K15)</f>
        <v>400000</v>
      </c>
      <c r="P15" s="244">
        <f t="shared" ref="P15:P23" si="8">SUM(H15+L15)</f>
        <v>400000</v>
      </c>
      <c r="Q15" s="244">
        <f t="shared" ref="Q15:Q23" si="9">SUM(I15+M15)</f>
        <v>0</v>
      </c>
      <c r="R15" s="245">
        <f t="shared" ref="R15:R23" si="10">SUM(J15+N15)</f>
        <v>0</v>
      </c>
    </row>
    <row r="16" spans="1:41" s="240" customFormat="1" ht="30" x14ac:dyDescent="0.25">
      <c r="A16" s="256" t="s">
        <v>199</v>
      </c>
      <c r="B16" s="252" t="s">
        <v>171</v>
      </c>
      <c r="C16" s="252" t="s">
        <v>173</v>
      </c>
      <c r="D16" s="266" t="s">
        <v>172</v>
      </c>
      <c r="E16" s="254" t="s">
        <v>449</v>
      </c>
      <c r="F16" s="254" t="s">
        <v>450</v>
      </c>
      <c r="G16" s="244">
        <f t="shared" si="5"/>
        <v>32900</v>
      </c>
      <c r="H16" s="244">
        <v>32900</v>
      </c>
      <c r="I16" s="244"/>
      <c r="J16" s="244"/>
      <c r="K16" s="244">
        <f t="shared" si="6"/>
        <v>0</v>
      </c>
      <c r="L16" s="244"/>
      <c r="M16" s="244"/>
      <c r="N16" s="244"/>
      <c r="O16" s="244">
        <f t="shared" si="7"/>
        <v>32900</v>
      </c>
      <c r="P16" s="244">
        <f t="shared" si="8"/>
        <v>32900</v>
      </c>
      <c r="Q16" s="244">
        <f t="shared" si="9"/>
        <v>0</v>
      </c>
      <c r="R16" s="245">
        <f t="shared" si="10"/>
        <v>0</v>
      </c>
    </row>
    <row r="17" spans="1:41" s="240" customFormat="1" ht="45" x14ac:dyDescent="0.25">
      <c r="A17" s="256" t="s">
        <v>199</v>
      </c>
      <c r="B17" s="252" t="s">
        <v>171</v>
      </c>
      <c r="C17" s="252" t="s">
        <v>173</v>
      </c>
      <c r="D17" s="266" t="s">
        <v>172</v>
      </c>
      <c r="E17" s="254" t="s">
        <v>445</v>
      </c>
      <c r="F17" s="254" t="s">
        <v>446</v>
      </c>
      <c r="G17" s="244">
        <f t="shared" si="5"/>
        <v>500000</v>
      </c>
      <c r="H17" s="244">
        <v>500000</v>
      </c>
      <c r="I17" s="244"/>
      <c r="J17" s="244"/>
      <c r="K17" s="244">
        <f t="shared" ref="K17" si="11">SUM(L17+M17)</f>
        <v>0</v>
      </c>
      <c r="L17" s="244"/>
      <c r="M17" s="244"/>
      <c r="N17" s="244"/>
      <c r="O17" s="244">
        <f t="shared" ref="O17" si="12">SUM(G17+K17)</f>
        <v>500000</v>
      </c>
      <c r="P17" s="244">
        <f t="shared" ref="P17" si="13">SUM(H17+L17)</f>
        <v>500000</v>
      </c>
      <c r="Q17" s="244">
        <f t="shared" ref="Q17" si="14">SUM(I17+M17)</f>
        <v>0</v>
      </c>
      <c r="R17" s="245">
        <f t="shared" ref="R17" si="15">SUM(J17+N17)</f>
        <v>0</v>
      </c>
    </row>
    <row r="18" spans="1:41" s="240" customFormat="1" ht="45" x14ac:dyDescent="0.25">
      <c r="A18" s="103" t="s">
        <v>397</v>
      </c>
      <c r="B18" s="99" t="s">
        <v>398</v>
      </c>
      <c r="C18" s="99" t="s">
        <v>173</v>
      </c>
      <c r="D18" s="335" t="s">
        <v>399</v>
      </c>
      <c r="E18" s="254" t="s">
        <v>406</v>
      </c>
      <c r="F18" s="370" t="s">
        <v>407</v>
      </c>
      <c r="G18" s="244">
        <f t="shared" si="5"/>
        <v>80000</v>
      </c>
      <c r="H18" s="244">
        <v>80000</v>
      </c>
      <c r="I18" s="244"/>
      <c r="J18" s="244"/>
      <c r="K18" s="244">
        <f t="shared" si="6"/>
        <v>0</v>
      </c>
      <c r="L18" s="244"/>
      <c r="M18" s="244"/>
      <c r="N18" s="244"/>
      <c r="O18" s="244">
        <f t="shared" ref="O18:O19" si="16">SUM(G18+K18)</f>
        <v>80000</v>
      </c>
      <c r="P18" s="244">
        <f t="shared" ref="P18:P19" si="17">SUM(H18+L18)</f>
        <v>80000</v>
      </c>
      <c r="Q18" s="244">
        <f t="shared" ref="Q18:Q19" si="18">SUM(I18+M18)</f>
        <v>0</v>
      </c>
      <c r="R18" s="245">
        <f t="shared" ref="R18:R19" si="19">SUM(J18+N18)</f>
        <v>0</v>
      </c>
    </row>
    <row r="19" spans="1:41" s="240" customFormat="1" ht="30" x14ac:dyDescent="0.25">
      <c r="A19" s="256" t="s">
        <v>191</v>
      </c>
      <c r="B19" s="252" t="s">
        <v>98</v>
      </c>
      <c r="C19" s="252" t="s">
        <v>74</v>
      </c>
      <c r="D19" s="254" t="s">
        <v>97</v>
      </c>
      <c r="E19" s="236" t="s">
        <v>233</v>
      </c>
      <c r="F19" s="237" t="s">
        <v>310</v>
      </c>
      <c r="G19" s="244">
        <f t="shared" si="5"/>
        <v>6647732</v>
      </c>
      <c r="H19" s="244">
        <v>6647732</v>
      </c>
      <c r="I19" s="244"/>
      <c r="J19" s="244"/>
      <c r="K19" s="244">
        <f t="shared" si="6"/>
        <v>0</v>
      </c>
      <c r="L19" s="244"/>
      <c r="M19" s="244"/>
      <c r="N19" s="244"/>
      <c r="O19" s="244">
        <f t="shared" si="16"/>
        <v>6647732</v>
      </c>
      <c r="P19" s="244">
        <f t="shared" si="17"/>
        <v>6647732</v>
      </c>
      <c r="Q19" s="244">
        <f t="shared" si="18"/>
        <v>0</v>
      </c>
      <c r="R19" s="245">
        <f t="shared" si="19"/>
        <v>0</v>
      </c>
    </row>
    <row r="20" spans="1:41" s="240" customFormat="1" ht="45" x14ac:dyDescent="0.25">
      <c r="A20" s="256" t="s">
        <v>192</v>
      </c>
      <c r="B20" s="252" t="s">
        <v>40</v>
      </c>
      <c r="C20" s="252" t="s">
        <v>75</v>
      </c>
      <c r="D20" s="243" t="s">
        <v>178</v>
      </c>
      <c r="E20" s="236" t="s">
        <v>233</v>
      </c>
      <c r="F20" s="237" t="s">
        <v>310</v>
      </c>
      <c r="G20" s="244">
        <f t="shared" si="5"/>
        <v>2977700</v>
      </c>
      <c r="H20" s="244">
        <v>2977700</v>
      </c>
      <c r="I20" s="244"/>
      <c r="J20" s="244"/>
      <c r="K20" s="244">
        <f t="shared" si="6"/>
        <v>0</v>
      </c>
      <c r="L20" s="244"/>
      <c r="M20" s="244"/>
      <c r="N20" s="244"/>
      <c r="O20" s="244">
        <f t="shared" si="7"/>
        <v>2977700</v>
      </c>
      <c r="P20" s="244">
        <f t="shared" si="8"/>
        <v>2977700</v>
      </c>
      <c r="Q20" s="244">
        <f t="shared" si="9"/>
        <v>0</v>
      </c>
      <c r="R20" s="245">
        <f t="shared" si="10"/>
        <v>0</v>
      </c>
    </row>
    <row r="21" spans="1:41" s="240" customFormat="1" ht="33" customHeight="1" x14ac:dyDescent="0.25">
      <c r="A21" s="241" t="s">
        <v>193</v>
      </c>
      <c r="B21" s="252" t="s">
        <v>184</v>
      </c>
      <c r="C21" s="252" t="s">
        <v>185</v>
      </c>
      <c r="D21" s="243" t="s">
        <v>186</v>
      </c>
      <c r="E21" s="236" t="s">
        <v>233</v>
      </c>
      <c r="F21" s="237" t="s">
        <v>310</v>
      </c>
      <c r="G21" s="244">
        <f t="shared" si="5"/>
        <v>1150000</v>
      </c>
      <c r="H21" s="244">
        <v>1150000</v>
      </c>
      <c r="I21" s="244"/>
      <c r="J21" s="244"/>
      <c r="K21" s="244">
        <f t="shared" si="6"/>
        <v>0</v>
      </c>
      <c r="L21" s="244"/>
      <c r="M21" s="244"/>
      <c r="N21" s="244"/>
      <c r="O21" s="244">
        <f t="shared" si="7"/>
        <v>1150000</v>
      </c>
      <c r="P21" s="244">
        <f t="shared" si="8"/>
        <v>1150000</v>
      </c>
      <c r="Q21" s="244">
        <f t="shared" si="9"/>
        <v>0</v>
      </c>
      <c r="R21" s="245">
        <f t="shared" si="10"/>
        <v>0</v>
      </c>
    </row>
    <row r="22" spans="1:41" s="240" customFormat="1" ht="45" x14ac:dyDescent="0.25">
      <c r="A22" s="241" t="s">
        <v>195</v>
      </c>
      <c r="B22" s="242" t="s">
        <v>196</v>
      </c>
      <c r="C22" s="242" t="s">
        <v>62</v>
      </c>
      <c r="D22" s="254" t="s">
        <v>197</v>
      </c>
      <c r="E22" s="254" t="s">
        <v>444</v>
      </c>
      <c r="F22" s="254" t="s">
        <v>443</v>
      </c>
      <c r="G22" s="244">
        <f t="shared" si="5"/>
        <v>51775</v>
      </c>
      <c r="H22" s="244">
        <v>51775</v>
      </c>
      <c r="I22" s="244"/>
      <c r="J22" s="244"/>
      <c r="K22" s="244">
        <f t="shared" si="6"/>
        <v>0</v>
      </c>
      <c r="L22" s="244"/>
      <c r="M22" s="244"/>
      <c r="N22" s="244"/>
      <c r="O22" s="244">
        <f t="shared" si="7"/>
        <v>51775</v>
      </c>
      <c r="P22" s="244">
        <f t="shared" si="8"/>
        <v>51775</v>
      </c>
      <c r="Q22" s="244">
        <f t="shared" si="9"/>
        <v>0</v>
      </c>
      <c r="R22" s="245">
        <f t="shared" si="10"/>
        <v>0</v>
      </c>
    </row>
    <row r="23" spans="1:41" s="240" customFormat="1" ht="45.75" thickBot="1" x14ac:dyDescent="0.3">
      <c r="A23" s="368" t="s">
        <v>234</v>
      </c>
      <c r="B23" s="251" t="s">
        <v>31</v>
      </c>
      <c r="C23" s="251" t="s">
        <v>131</v>
      </c>
      <c r="D23" s="250" t="s">
        <v>32</v>
      </c>
      <c r="E23" s="369" t="s">
        <v>378</v>
      </c>
      <c r="F23" s="264" t="s">
        <v>379</v>
      </c>
      <c r="G23" s="238">
        <f t="shared" si="5"/>
        <v>330000</v>
      </c>
      <c r="H23" s="238">
        <v>330000</v>
      </c>
      <c r="I23" s="238"/>
      <c r="J23" s="238"/>
      <c r="K23" s="238">
        <f t="shared" si="6"/>
        <v>0</v>
      </c>
      <c r="L23" s="238"/>
      <c r="M23" s="238"/>
      <c r="N23" s="238"/>
      <c r="O23" s="238">
        <f t="shared" si="7"/>
        <v>330000</v>
      </c>
      <c r="P23" s="238">
        <f t="shared" si="8"/>
        <v>330000</v>
      </c>
      <c r="Q23" s="238">
        <f t="shared" si="9"/>
        <v>0</v>
      </c>
      <c r="R23" s="239">
        <f t="shared" si="10"/>
        <v>0</v>
      </c>
    </row>
    <row r="24" spans="1:41" s="221" customFormat="1" ht="15" x14ac:dyDescent="0.25">
      <c r="A24" s="231" t="s">
        <v>132</v>
      </c>
      <c r="B24" s="232"/>
      <c r="C24" s="232"/>
      <c r="D24" s="365" t="s">
        <v>102</v>
      </c>
      <c r="E24" s="234"/>
      <c r="F24" s="358"/>
      <c r="G24" s="366">
        <f t="shared" ref="G24:R24" si="20">SUM(G25)</f>
        <v>275600</v>
      </c>
      <c r="H24" s="366">
        <f t="shared" si="20"/>
        <v>275600</v>
      </c>
      <c r="I24" s="366">
        <f t="shared" si="20"/>
        <v>0</v>
      </c>
      <c r="J24" s="366">
        <f t="shared" si="20"/>
        <v>0</v>
      </c>
      <c r="K24" s="366">
        <f t="shared" si="20"/>
        <v>0</v>
      </c>
      <c r="L24" s="366">
        <f t="shared" si="20"/>
        <v>0</v>
      </c>
      <c r="M24" s="366">
        <f t="shared" si="20"/>
        <v>0</v>
      </c>
      <c r="N24" s="366">
        <f t="shared" si="20"/>
        <v>0</v>
      </c>
      <c r="O24" s="366">
        <f t="shared" si="20"/>
        <v>275600</v>
      </c>
      <c r="P24" s="366">
        <f t="shared" si="20"/>
        <v>275600</v>
      </c>
      <c r="Q24" s="366">
        <f t="shared" si="20"/>
        <v>0</v>
      </c>
      <c r="R24" s="235">
        <f t="shared" si="20"/>
        <v>0</v>
      </c>
      <c r="S24" s="31"/>
      <c r="T24" s="31"/>
      <c r="U24" s="31"/>
      <c r="V24" s="31"/>
      <c r="W24" s="31"/>
      <c r="X24" s="31"/>
      <c r="Y24" s="31"/>
      <c r="Z24" s="31"/>
      <c r="AA24" s="31"/>
      <c r="AB24" s="31"/>
      <c r="AC24" s="31"/>
      <c r="AD24" s="31"/>
      <c r="AE24" s="31"/>
      <c r="AF24" s="31"/>
      <c r="AG24" s="31"/>
      <c r="AH24" s="31"/>
      <c r="AI24" s="31"/>
      <c r="AJ24" s="31"/>
      <c r="AK24" s="31"/>
      <c r="AL24" s="31"/>
      <c r="AM24" s="31"/>
      <c r="AN24" s="31"/>
      <c r="AO24" s="31"/>
    </row>
    <row r="25" spans="1:41" s="221" customFormat="1" ht="15" x14ac:dyDescent="0.25">
      <c r="A25" s="26" t="s">
        <v>148</v>
      </c>
      <c r="B25" s="27"/>
      <c r="C25" s="27"/>
      <c r="D25" s="28" t="s">
        <v>102</v>
      </c>
      <c r="E25" s="76"/>
      <c r="F25" s="356"/>
      <c r="G25" s="213">
        <f>SUM(G26:G27)</f>
        <v>275600</v>
      </c>
      <c r="H25" s="213">
        <f t="shared" ref="H25:R25" si="21">SUM(H26:H27)</f>
        <v>275600</v>
      </c>
      <c r="I25" s="213">
        <f t="shared" si="21"/>
        <v>0</v>
      </c>
      <c r="J25" s="213">
        <f t="shared" si="21"/>
        <v>0</v>
      </c>
      <c r="K25" s="213">
        <f t="shared" si="21"/>
        <v>0</v>
      </c>
      <c r="L25" s="213">
        <f t="shared" si="21"/>
        <v>0</v>
      </c>
      <c r="M25" s="213">
        <f t="shared" si="21"/>
        <v>0</v>
      </c>
      <c r="N25" s="213">
        <f t="shared" si="21"/>
        <v>0</v>
      </c>
      <c r="O25" s="213">
        <f t="shared" si="21"/>
        <v>275600</v>
      </c>
      <c r="P25" s="213">
        <f t="shared" si="21"/>
        <v>275600</v>
      </c>
      <c r="Q25" s="213">
        <f t="shared" si="21"/>
        <v>0</v>
      </c>
      <c r="R25" s="218">
        <f t="shared" si="21"/>
        <v>0</v>
      </c>
      <c r="S25" s="31"/>
      <c r="T25" s="31"/>
      <c r="U25" s="31"/>
      <c r="V25" s="31"/>
      <c r="W25" s="31"/>
      <c r="X25" s="31"/>
      <c r="Y25" s="31"/>
      <c r="Z25" s="31"/>
      <c r="AA25" s="31"/>
      <c r="AB25" s="31"/>
      <c r="AC25" s="31"/>
      <c r="AD25" s="31"/>
      <c r="AE25" s="31"/>
      <c r="AF25" s="31"/>
      <c r="AG25" s="31"/>
      <c r="AH25" s="31"/>
      <c r="AI25" s="31"/>
      <c r="AJ25" s="31"/>
      <c r="AK25" s="31"/>
      <c r="AL25" s="31"/>
      <c r="AM25" s="31"/>
      <c r="AN25" s="31"/>
      <c r="AO25" s="31"/>
    </row>
    <row r="26" spans="1:41" s="240" customFormat="1" ht="30" x14ac:dyDescent="0.25">
      <c r="A26" s="260" t="s">
        <v>292</v>
      </c>
      <c r="B26" s="261" t="s">
        <v>293</v>
      </c>
      <c r="C26" s="261" t="s">
        <v>73</v>
      </c>
      <c r="D26" s="255" t="s">
        <v>152</v>
      </c>
      <c r="E26" s="254" t="s">
        <v>381</v>
      </c>
      <c r="F26" s="357" t="s">
        <v>382</v>
      </c>
      <c r="G26" s="244">
        <f t="shared" ref="G26:G27" si="22">SUM(H26+I26)</f>
        <v>75600</v>
      </c>
      <c r="H26" s="244">
        <v>75600</v>
      </c>
      <c r="I26" s="244"/>
      <c r="J26" s="244"/>
      <c r="K26" s="244">
        <f t="shared" ref="K26:K27" si="23">SUM(L26+M26)</f>
        <v>0</v>
      </c>
      <c r="L26" s="244"/>
      <c r="M26" s="244"/>
      <c r="N26" s="244"/>
      <c r="O26" s="244">
        <f t="shared" ref="O26:O27" si="24">SUM(G26+K26)</f>
        <v>75600</v>
      </c>
      <c r="P26" s="244">
        <f t="shared" ref="P26:P27" si="25">SUM(H26+L26)</f>
        <v>75600</v>
      </c>
      <c r="Q26" s="244">
        <f t="shared" ref="Q26:Q27" si="26">SUM(I26+M26)</f>
        <v>0</v>
      </c>
      <c r="R26" s="245">
        <f t="shared" ref="R26:R27" si="27">SUM(J26+N26)</f>
        <v>0</v>
      </c>
    </row>
    <row r="27" spans="1:41" s="240" customFormat="1" ht="45.75" thickBot="1" x14ac:dyDescent="0.3">
      <c r="A27" s="371" t="s">
        <v>273</v>
      </c>
      <c r="B27" s="372" t="s">
        <v>274</v>
      </c>
      <c r="C27" s="372" t="s">
        <v>80</v>
      </c>
      <c r="D27" s="350" t="s">
        <v>394</v>
      </c>
      <c r="E27" s="269" t="s">
        <v>312</v>
      </c>
      <c r="F27" s="361" t="s">
        <v>313</v>
      </c>
      <c r="G27" s="270">
        <f t="shared" si="22"/>
        <v>200000</v>
      </c>
      <c r="H27" s="270">
        <v>200000</v>
      </c>
      <c r="I27" s="270"/>
      <c r="J27" s="270"/>
      <c r="K27" s="270">
        <f t="shared" si="23"/>
        <v>0</v>
      </c>
      <c r="L27" s="270"/>
      <c r="M27" s="270"/>
      <c r="N27" s="270"/>
      <c r="O27" s="270">
        <f t="shared" si="24"/>
        <v>200000</v>
      </c>
      <c r="P27" s="270">
        <f t="shared" si="25"/>
        <v>200000</v>
      </c>
      <c r="Q27" s="270">
        <f t="shared" si="26"/>
        <v>0</v>
      </c>
      <c r="R27" s="271">
        <f t="shared" si="27"/>
        <v>0</v>
      </c>
    </row>
    <row r="28" spans="1:41" s="221" customFormat="1" ht="15" x14ac:dyDescent="0.25">
      <c r="A28" s="100" t="s">
        <v>106</v>
      </c>
      <c r="B28" s="101"/>
      <c r="C28" s="101"/>
      <c r="D28" s="22" t="s">
        <v>107</v>
      </c>
      <c r="E28" s="102"/>
      <c r="F28" s="102"/>
      <c r="G28" s="219">
        <f t="shared" ref="G28:J28" si="28">SUM(G29)</f>
        <v>693226</v>
      </c>
      <c r="H28" s="219">
        <f t="shared" si="28"/>
        <v>693226</v>
      </c>
      <c r="I28" s="219">
        <f t="shared" si="28"/>
        <v>0</v>
      </c>
      <c r="J28" s="219">
        <f t="shared" si="28"/>
        <v>0</v>
      </c>
      <c r="K28" s="219">
        <f t="shared" ref="K28:R28" si="29">SUM(K29)</f>
        <v>0</v>
      </c>
      <c r="L28" s="219">
        <f t="shared" si="29"/>
        <v>0</v>
      </c>
      <c r="M28" s="219">
        <f t="shared" si="29"/>
        <v>0</v>
      </c>
      <c r="N28" s="219">
        <f t="shared" si="29"/>
        <v>0</v>
      </c>
      <c r="O28" s="219">
        <f t="shared" si="29"/>
        <v>693226</v>
      </c>
      <c r="P28" s="219">
        <f t="shared" si="29"/>
        <v>693226</v>
      </c>
      <c r="Q28" s="219">
        <f t="shared" si="29"/>
        <v>0</v>
      </c>
      <c r="R28" s="220">
        <f t="shared" si="29"/>
        <v>0</v>
      </c>
      <c r="S28" s="31"/>
      <c r="T28" s="31"/>
      <c r="U28" s="31"/>
      <c r="V28" s="31"/>
      <c r="W28" s="31"/>
      <c r="X28" s="31"/>
      <c r="Y28" s="31"/>
      <c r="Z28" s="31"/>
      <c r="AA28" s="31"/>
      <c r="AB28" s="31"/>
      <c r="AC28" s="31"/>
      <c r="AD28" s="31"/>
      <c r="AE28" s="31"/>
      <c r="AF28" s="31"/>
      <c r="AG28" s="31"/>
      <c r="AH28" s="31"/>
      <c r="AI28" s="31"/>
      <c r="AJ28" s="31"/>
      <c r="AK28" s="31"/>
      <c r="AL28" s="31"/>
      <c r="AM28" s="31"/>
      <c r="AN28" s="31"/>
      <c r="AO28" s="31"/>
    </row>
    <row r="29" spans="1:41" s="221" customFormat="1" ht="15" x14ac:dyDescent="0.25">
      <c r="A29" s="26" t="s">
        <v>109</v>
      </c>
      <c r="B29" s="27"/>
      <c r="C29" s="27"/>
      <c r="D29" s="25" t="s">
        <v>108</v>
      </c>
      <c r="E29" s="76"/>
      <c r="F29" s="76"/>
      <c r="G29" s="213">
        <f t="shared" ref="G29:R29" si="30">SUM(G30:G32)</f>
        <v>693226</v>
      </c>
      <c r="H29" s="213">
        <f t="shared" si="30"/>
        <v>693226</v>
      </c>
      <c r="I29" s="213">
        <f t="shared" si="30"/>
        <v>0</v>
      </c>
      <c r="J29" s="213">
        <f t="shared" si="30"/>
        <v>0</v>
      </c>
      <c r="K29" s="213">
        <f t="shared" si="30"/>
        <v>0</v>
      </c>
      <c r="L29" s="213">
        <f t="shared" si="30"/>
        <v>0</v>
      </c>
      <c r="M29" s="213">
        <f t="shared" si="30"/>
        <v>0</v>
      </c>
      <c r="N29" s="213">
        <f t="shared" si="30"/>
        <v>0</v>
      </c>
      <c r="O29" s="213">
        <f t="shared" si="30"/>
        <v>693226</v>
      </c>
      <c r="P29" s="213">
        <f t="shared" si="30"/>
        <v>693226</v>
      </c>
      <c r="Q29" s="213">
        <f t="shared" si="30"/>
        <v>0</v>
      </c>
      <c r="R29" s="218">
        <f t="shared" si="30"/>
        <v>0</v>
      </c>
      <c r="S29" s="31"/>
      <c r="T29" s="31"/>
      <c r="U29" s="31"/>
      <c r="V29" s="31"/>
      <c r="W29" s="31"/>
      <c r="X29" s="31"/>
      <c r="Y29" s="31"/>
      <c r="Z29" s="31"/>
      <c r="AA29" s="31"/>
      <c r="AB29" s="31"/>
      <c r="AC29" s="31"/>
      <c r="AD29" s="31"/>
      <c r="AE29" s="31"/>
      <c r="AF29" s="31"/>
      <c r="AG29" s="31"/>
      <c r="AH29" s="31"/>
      <c r="AI29" s="31"/>
      <c r="AJ29" s="31"/>
      <c r="AK29" s="31"/>
      <c r="AL29" s="31"/>
      <c r="AM29" s="31"/>
      <c r="AN29" s="31"/>
      <c r="AO29" s="31"/>
    </row>
    <row r="30" spans="1:41" s="263" customFormat="1" ht="28.9" customHeight="1" x14ac:dyDescent="0.25">
      <c r="A30" s="260" t="s">
        <v>24</v>
      </c>
      <c r="B30" s="261" t="s">
        <v>123</v>
      </c>
      <c r="C30" s="242" t="s">
        <v>76</v>
      </c>
      <c r="D30" s="243" t="s">
        <v>129</v>
      </c>
      <c r="E30" s="236" t="s">
        <v>330</v>
      </c>
      <c r="F30" s="262" t="s">
        <v>331</v>
      </c>
      <c r="G30" s="244">
        <f t="shared" ref="G30:G32" si="31">SUM(H30+I30)</f>
        <v>10000</v>
      </c>
      <c r="H30" s="244">
        <v>10000</v>
      </c>
      <c r="I30" s="244"/>
      <c r="J30" s="244"/>
      <c r="K30" s="244">
        <f t="shared" ref="K30:K32" si="32">SUM(L30+M30)</f>
        <v>0</v>
      </c>
      <c r="L30" s="244"/>
      <c r="M30" s="244"/>
      <c r="N30" s="244"/>
      <c r="O30" s="244">
        <f t="shared" ref="O30:O32" si="33">SUM(G30+K30)</f>
        <v>10000</v>
      </c>
      <c r="P30" s="244">
        <f t="shared" ref="P30:P32" si="34">SUM(H30+L30)</f>
        <v>10000</v>
      </c>
      <c r="Q30" s="244">
        <f t="shared" ref="Q30:Q32" si="35">SUM(I30+M30)</f>
        <v>0</v>
      </c>
      <c r="R30" s="245">
        <f t="shared" ref="R30:R32" si="36">SUM(J30+N30)</f>
        <v>0</v>
      </c>
    </row>
    <row r="31" spans="1:41" s="263" customFormat="1" ht="28.9" customHeight="1" x14ac:dyDescent="0.25">
      <c r="A31" s="260" t="s">
        <v>297</v>
      </c>
      <c r="B31" s="261" t="s">
        <v>13</v>
      </c>
      <c r="C31" s="242" t="s">
        <v>147</v>
      </c>
      <c r="D31" s="243" t="s">
        <v>146</v>
      </c>
      <c r="E31" s="236" t="s">
        <v>387</v>
      </c>
      <c r="F31" s="259" t="s">
        <v>392</v>
      </c>
      <c r="G31" s="244">
        <f t="shared" si="31"/>
        <v>55266</v>
      </c>
      <c r="H31" s="244">
        <v>55266</v>
      </c>
      <c r="I31" s="244"/>
      <c r="J31" s="244"/>
      <c r="K31" s="244">
        <f t="shared" si="32"/>
        <v>0</v>
      </c>
      <c r="L31" s="244"/>
      <c r="M31" s="244"/>
      <c r="N31" s="244"/>
      <c r="O31" s="244">
        <f t="shared" si="33"/>
        <v>55266</v>
      </c>
      <c r="P31" s="244">
        <f t="shared" si="34"/>
        <v>55266</v>
      </c>
      <c r="Q31" s="244">
        <f t="shared" si="35"/>
        <v>0</v>
      </c>
      <c r="R31" s="245">
        <f t="shared" si="36"/>
        <v>0</v>
      </c>
    </row>
    <row r="32" spans="1:41" s="263" customFormat="1" ht="45.75" thickBot="1" x14ac:dyDescent="0.3">
      <c r="A32" s="371" t="s">
        <v>126</v>
      </c>
      <c r="B32" s="372" t="s">
        <v>127</v>
      </c>
      <c r="C32" s="267" t="s">
        <v>82</v>
      </c>
      <c r="D32" s="268" t="s">
        <v>128</v>
      </c>
      <c r="E32" s="269" t="s">
        <v>314</v>
      </c>
      <c r="F32" s="269" t="s">
        <v>315</v>
      </c>
      <c r="G32" s="270">
        <f t="shared" si="31"/>
        <v>627960</v>
      </c>
      <c r="H32" s="270">
        <v>627960</v>
      </c>
      <c r="I32" s="270"/>
      <c r="J32" s="270"/>
      <c r="K32" s="270">
        <f t="shared" si="32"/>
        <v>0</v>
      </c>
      <c r="L32" s="270"/>
      <c r="M32" s="270"/>
      <c r="N32" s="270"/>
      <c r="O32" s="270">
        <f t="shared" si="33"/>
        <v>627960</v>
      </c>
      <c r="P32" s="270">
        <f t="shared" si="34"/>
        <v>627960</v>
      </c>
      <c r="Q32" s="270">
        <f t="shared" si="35"/>
        <v>0</v>
      </c>
      <c r="R32" s="271">
        <f t="shared" si="36"/>
        <v>0</v>
      </c>
    </row>
    <row r="33" spans="1:41" s="221" customFormat="1" ht="29.25" x14ac:dyDescent="0.25">
      <c r="A33" s="100" t="s">
        <v>134</v>
      </c>
      <c r="B33" s="101"/>
      <c r="C33" s="101"/>
      <c r="D33" s="22" t="s">
        <v>111</v>
      </c>
      <c r="E33" s="102"/>
      <c r="F33" s="102"/>
      <c r="G33" s="219">
        <f t="shared" ref="G33:J33" si="37">SUM(G34)</f>
        <v>18301256</v>
      </c>
      <c r="H33" s="219">
        <f t="shared" si="37"/>
        <v>18301256</v>
      </c>
      <c r="I33" s="219">
        <f t="shared" si="37"/>
        <v>0</v>
      </c>
      <c r="J33" s="219">
        <f t="shared" si="37"/>
        <v>0</v>
      </c>
      <c r="K33" s="219">
        <f t="shared" ref="K33:R33" si="38">SUM(K34)</f>
        <v>0</v>
      </c>
      <c r="L33" s="219">
        <f t="shared" si="38"/>
        <v>0</v>
      </c>
      <c r="M33" s="219">
        <f t="shared" si="38"/>
        <v>0</v>
      </c>
      <c r="N33" s="219">
        <f t="shared" si="38"/>
        <v>0</v>
      </c>
      <c r="O33" s="219">
        <f t="shared" si="38"/>
        <v>6505700</v>
      </c>
      <c r="P33" s="219">
        <f t="shared" si="38"/>
        <v>6505700</v>
      </c>
      <c r="Q33" s="219">
        <f t="shared" si="38"/>
        <v>0</v>
      </c>
      <c r="R33" s="220">
        <f t="shared" si="38"/>
        <v>0</v>
      </c>
      <c r="S33" s="31"/>
      <c r="T33" s="31"/>
      <c r="U33" s="31"/>
      <c r="V33" s="31"/>
      <c r="W33" s="31"/>
      <c r="X33" s="31"/>
      <c r="Y33" s="31"/>
      <c r="Z33" s="31"/>
      <c r="AA33" s="31"/>
      <c r="AB33" s="31"/>
      <c r="AC33" s="31"/>
      <c r="AD33" s="31"/>
      <c r="AE33" s="31"/>
      <c r="AF33" s="31"/>
      <c r="AG33" s="31"/>
      <c r="AH33" s="31"/>
      <c r="AI33" s="31"/>
      <c r="AJ33" s="31"/>
      <c r="AK33" s="31"/>
      <c r="AL33" s="31"/>
      <c r="AM33" s="31"/>
      <c r="AN33" s="31"/>
      <c r="AO33" s="31"/>
    </row>
    <row r="34" spans="1:41" s="221" customFormat="1" ht="29.25" x14ac:dyDescent="0.25">
      <c r="A34" s="26" t="s">
        <v>135</v>
      </c>
      <c r="B34" s="27"/>
      <c r="C34" s="27"/>
      <c r="D34" s="25" t="s">
        <v>112</v>
      </c>
      <c r="E34" s="76"/>
      <c r="F34" s="76"/>
      <c r="G34" s="213">
        <f t="shared" ref="G34:R34" si="39">SUM(G35:G45)</f>
        <v>18301256</v>
      </c>
      <c r="H34" s="213">
        <f t="shared" si="39"/>
        <v>18301256</v>
      </c>
      <c r="I34" s="213">
        <f t="shared" si="39"/>
        <v>0</v>
      </c>
      <c r="J34" s="213">
        <f t="shared" si="39"/>
        <v>0</v>
      </c>
      <c r="K34" s="213">
        <f t="shared" si="39"/>
        <v>0</v>
      </c>
      <c r="L34" s="213">
        <f t="shared" si="39"/>
        <v>0</v>
      </c>
      <c r="M34" s="213">
        <f t="shared" si="39"/>
        <v>0</v>
      </c>
      <c r="N34" s="213">
        <f t="shared" si="39"/>
        <v>0</v>
      </c>
      <c r="O34" s="213">
        <f t="shared" si="39"/>
        <v>6505700</v>
      </c>
      <c r="P34" s="213">
        <f t="shared" si="39"/>
        <v>6505700</v>
      </c>
      <c r="Q34" s="213">
        <f t="shared" si="39"/>
        <v>0</v>
      </c>
      <c r="R34" s="218">
        <f t="shared" si="39"/>
        <v>0</v>
      </c>
      <c r="S34" s="31"/>
      <c r="T34" s="31"/>
      <c r="U34" s="31"/>
      <c r="V34" s="31"/>
      <c r="W34" s="31"/>
      <c r="X34" s="31"/>
      <c r="Y34" s="31"/>
      <c r="Z34" s="31"/>
      <c r="AA34" s="31"/>
      <c r="AB34" s="31"/>
      <c r="AC34" s="31"/>
      <c r="AD34" s="31"/>
      <c r="AE34" s="31"/>
      <c r="AF34" s="31"/>
      <c r="AG34" s="31"/>
      <c r="AH34" s="31"/>
      <c r="AI34" s="31"/>
      <c r="AJ34" s="31"/>
      <c r="AK34" s="31"/>
      <c r="AL34" s="31"/>
      <c r="AM34" s="31"/>
      <c r="AN34" s="31"/>
      <c r="AO34" s="31"/>
    </row>
    <row r="35" spans="1:41" s="240" customFormat="1" ht="30" x14ac:dyDescent="0.25">
      <c r="A35" s="241" t="s">
        <v>2</v>
      </c>
      <c r="B35" s="242" t="s">
        <v>3</v>
      </c>
      <c r="C35" s="258" t="s">
        <v>84</v>
      </c>
      <c r="D35" s="254" t="s">
        <v>221</v>
      </c>
      <c r="E35" s="236" t="s">
        <v>338</v>
      </c>
      <c r="F35" s="259" t="s">
        <v>339</v>
      </c>
      <c r="G35" s="244">
        <f t="shared" ref="G35:G45" si="40">SUM(H35+I35)</f>
        <v>35000</v>
      </c>
      <c r="H35" s="244">
        <v>35000</v>
      </c>
      <c r="I35" s="244"/>
      <c r="J35" s="244"/>
      <c r="K35" s="244">
        <f t="shared" ref="K35:K45" si="41">SUM(L35+M35)</f>
        <v>0</v>
      </c>
      <c r="L35" s="244"/>
      <c r="M35" s="244"/>
      <c r="N35" s="244"/>
      <c r="O35" s="244">
        <f t="shared" ref="O35:O45" si="42">SUM(G35+K35)</f>
        <v>35000</v>
      </c>
      <c r="P35" s="244">
        <f t="shared" ref="P35:P45" si="43">SUM(H35+L35)</f>
        <v>35000</v>
      </c>
      <c r="Q35" s="244">
        <f t="shared" ref="Q35:Q45" si="44">SUM(I35+M35)</f>
        <v>0</v>
      </c>
      <c r="R35" s="245">
        <f t="shared" ref="R35:R45" si="45">SUM(J35+N35)</f>
        <v>0</v>
      </c>
    </row>
    <row r="36" spans="1:41" s="240" customFormat="1" ht="45" x14ac:dyDescent="0.25">
      <c r="A36" s="241" t="s">
        <v>4</v>
      </c>
      <c r="B36" s="242" t="s">
        <v>120</v>
      </c>
      <c r="C36" s="258" t="s">
        <v>84</v>
      </c>
      <c r="D36" s="254" t="s">
        <v>71</v>
      </c>
      <c r="E36" s="236" t="s">
        <v>338</v>
      </c>
      <c r="F36" s="259" t="s">
        <v>339</v>
      </c>
      <c r="G36" s="244">
        <f t="shared" si="40"/>
        <v>185000</v>
      </c>
      <c r="H36" s="244">
        <v>185000</v>
      </c>
      <c r="I36" s="244"/>
      <c r="J36" s="244"/>
      <c r="K36" s="244">
        <f t="shared" si="41"/>
        <v>0</v>
      </c>
      <c r="L36" s="244"/>
      <c r="M36" s="244"/>
      <c r="N36" s="244"/>
      <c r="O36" s="244">
        <f t="shared" si="42"/>
        <v>185000</v>
      </c>
      <c r="P36" s="244">
        <f t="shared" si="43"/>
        <v>185000</v>
      </c>
      <c r="Q36" s="244">
        <f t="shared" si="44"/>
        <v>0</v>
      </c>
      <c r="R36" s="245">
        <f t="shared" si="45"/>
        <v>0</v>
      </c>
    </row>
    <row r="37" spans="1:41" s="291" customFormat="1" ht="45" x14ac:dyDescent="0.25">
      <c r="A37" s="292" t="s">
        <v>0</v>
      </c>
      <c r="B37" s="293" t="s">
        <v>119</v>
      </c>
      <c r="C37" s="294">
        <v>1030</v>
      </c>
      <c r="D37" s="295" t="s">
        <v>1</v>
      </c>
      <c r="E37" s="296" t="s">
        <v>336</v>
      </c>
      <c r="F37" s="297" t="s">
        <v>337</v>
      </c>
      <c r="G37" s="244">
        <f t="shared" si="40"/>
        <v>145400</v>
      </c>
      <c r="H37" s="298">
        <v>145400</v>
      </c>
      <c r="I37" s="298"/>
      <c r="J37" s="298"/>
      <c r="K37" s="244">
        <f t="shared" si="41"/>
        <v>0</v>
      </c>
      <c r="L37" s="298"/>
      <c r="M37" s="298"/>
      <c r="N37" s="298"/>
      <c r="O37" s="244">
        <f t="shared" si="42"/>
        <v>145400</v>
      </c>
      <c r="P37" s="244">
        <f t="shared" si="43"/>
        <v>145400</v>
      </c>
      <c r="Q37" s="244">
        <f t="shared" si="44"/>
        <v>0</v>
      </c>
      <c r="R37" s="245">
        <f t="shared" si="45"/>
        <v>0</v>
      </c>
      <c r="S37" s="240"/>
      <c r="T37" s="240"/>
      <c r="U37" s="240"/>
      <c r="V37" s="240"/>
      <c r="W37" s="240"/>
      <c r="X37" s="240"/>
      <c r="Y37" s="240"/>
      <c r="Z37" s="240"/>
      <c r="AA37" s="240"/>
      <c r="AB37" s="240"/>
      <c r="AC37" s="240"/>
      <c r="AD37" s="240"/>
      <c r="AE37" s="240"/>
      <c r="AF37" s="240"/>
      <c r="AG37" s="240"/>
    </row>
    <row r="38" spans="1:41" s="240" customFormat="1" ht="60" x14ac:dyDescent="0.25">
      <c r="A38" s="241" t="s">
        <v>161</v>
      </c>
      <c r="B38" s="242" t="s">
        <v>162</v>
      </c>
      <c r="C38" s="242" t="s">
        <v>85</v>
      </c>
      <c r="D38" s="253" t="s">
        <v>163</v>
      </c>
      <c r="E38" s="236" t="s">
        <v>334</v>
      </c>
      <c r="F38" s="259" t="s">
        <v>335</v>
      </c>
      <c r="G38" s="244">
        <f t="shared" si="40"/>
        <v>5900000</v>
      </c>
      <c r="H38" s="244">
        <v>5900000</v>
      </c>
      <c r="I38" s="244"/>
      <c r="J38" s="244"/>
      <c r="K38" s="244">
        <f t="shared" si="41"/>
        <v>0</v>
      </c>
      <c r="L38" s="244"/>
      <c r="M38" s="244"/>
      <c r="N38" s="244"/>
      <c r="O38" s="244">
        <f t="shared" si="42"/>
        <v>5900000</v>
      </c>
      <c r="P38" s="244">
        <f t="shared" si="43"/>
        <v>5900000</v>
      </c>
      <c r="Q38" s="244">
        <f t="shared" si="44"/>
        <v>0</v>
      </c>
      <c r="R38" s="245">
        <f t="shared" si="45"/>
        <v>0</v>
      </c>
    </row>
    <row r="39" spans="1:41" s="240" customFormat="1" ht="30" x14ac:dyDescent="0.25">
      <c r="A39" s="241" t="s">
        <v>8</v>
      </c>
      <c r="B39" s="242" t="s">
        <v>7</v>
      </c>
      <c r="C39" s="258" t="s">
        <v>76</v>
      </c>
      <c r="D39" s="254" t="s">
        <v>121</v>
      </c>
      <c r="E39" s="236" t="s">
        <v>354</v>
      </c>
      <c r="F39" s="259" t="s">
        <v>340</v>
      </c>
      <c r="G39" s="244">
        <f t="shared" si="40"/>
        <v>3100</v>
      </c>
      <c r="H39" s="244">
        <v>3100</v>
      </c>
      <c r="I39" s="244"/>
      <c r="J39" s="244"/>
      <c r="K39" s="244">
        <f t="shared" si="41"/>
        <v>0</v>
      </c>
      <c r="L39" s="244"/>
      <c r="M39" s="244"/>
      <c r="N39" s="244"/>
      <c r="O39" s="244">
        <f t="shared" si="42"/>
        <v>3100</v>
      </c>
      <c r="P39" s="244">
        <f t="shared" si="43"/>
        <v>3100</v>
      </c>
      <c r="Q39" s="244">
        <f t="shared" si="44"/>
        <v>0</v>
      </c>
      <c r="R39" s="245">
        <f t="shared" si="45"/>
        <v>0</v>
      </c>
    </row>
    <row r="40" spans="1:41" s="240" customFormat="1" ht="30" x14ac:dyDescent="0.25">
      <c r="A40" s="241" t="s">
        <v>9</v>
      </c>
      <c r="B40" s="242" t="s">
        <v>10</v>
      </c>
      <c r="C40" s="258" t="s">
        <v>76</v>
      </c>
      <c r="D40" s="254" t="s">
        <v>122</v>
      </c>
      <c r="E40" s="236" t="s">
        <v>354</v>
      </c>
      <c r="F40" s="259" t="s">
        <v>340</v>
      </c>
      <c r="G40" s="244">
        <f t="shared" si="40"/>
        <v>6200</v>
      </c>
      <c r="H40" s="244">
        <v>6200</v>
      </c>
      <c r="I40" s="244"/>
      <c r="J40" s="244"/>
      <c r="K40" s="244">
        <f t="shared" si="41"/>
        <v>0</v>
      </c>
      <c r="L40" s="244"/>
      <c r="M40" s="244"/>
      <c r="N40" s="244"/>
      <c r="O40" s="244">
        <f t="shared" si="42"/>
        <v>6200</v>
      </c>
      <c r="P40" s="244">
        <f t="shared" si="43"/>
        <v>6200</v>
      </c>
      <c r="Q40" s="244">
        <f t="shared" si="44"/>
        <v>0</v>
      </c>
      <c r="R40" s="245">
        <f t="shared" si="45"/>
        <v>0</v>
      </c>
    </row>
    <row r="41" spans="1:41" s="240" customFormat="1" ht="30" hidden="1" x14ac:dyDescent="0.25">
      <c r="A41" s="97" t="s">
        <v>316</v>
      </c>
      <c r="B41" s="98" t="s">
        <v>317</v>
      </c>
      <c r="C41" s="110" t="s">
        <v>85</v>
      </c>
      <c r="D41" s="182" t="s">
        <v>318</v>
      </c>
      <c r="E41" s="236" t="s">
        <v>387</v>
      </c>
      <c r="F41" s="259" t="s">
        <v>392</v>
      </c>
      <c r="G41" s="244">
        <f t="shared" si="40"/>
        <v>11795556</v>
      </c>
      <c r="H41" s="244">
        <v>11795556</v>
      </c>
      <c r="I41" s="244"/>
      <c r="J41" s="244"/>
      <c r="K41" s="244">
        <f t="shared" si="41"/>
        <v>0</v>
      </c>
      <c r="L41" s="244"/>
      <c r="M41" s="244"/>
      <c r="N41" s="244"/>
      <c r="O41" s="244"/>
      <c r="P41" s="244"/>
      <c r="Q41" s="244">
        <f t="shared" ref="Q41" si="46">SUM(I41+M41)</f>
        <v>0</v>
      </c>
      <c r="R41" s="245">
        <f t="shared" ref="R41" si="47">SUM(J41+N41)</f>
        <v>0</v>
      </c>
    </row>
    <row r="42" spans="1:41" s="240" customFormat="1" ht="60" x14ac:dyDescent="0.25">
      <c r="A42" s="241" t="s">
        <v>11</v>
      </c>
      <c r="B42" s="242" t="s">
        <v>41</v>
      </c>
      <c r="C42" s="242" t="s">
        <v>61</v>
      </c>
      <c r="D42" s="243" t="s">
        <v>158</v>
      </c>
      <c r="E42" s="236" t="s">
        <v>354</v>
      </c>
      <c r="F42" s="259" t="s">
        <v>340</v>
      </c>
      <c r="G42" s="244">
        <f t="shared" si="40"/>
        <v>30000</v>
      </c>
      <c r="H42" s="244">
        <v>30000</v>
      </c>
      <c r="I42" s="244"/>
      <c r="J42" s="244"/>
      <c r="K42" s="244">
        <f t="shared" si="41"/>
        <v>0</v>
      </c>
      <c r="L42" s="244"/>
      <c r="M42" s="244"/>
      <c r="N42" s="244"/>
      <c r="O42" s="244">
        <f t="shared" si="42"/>
        <v>30000</v>
      </c>
      <c r="P42" s="244">
        <f t="shared" si="43"/>
        <v>30000</v>
      </c>
      <c r="Q42" s="244">
        <f t="shared" si="44"/>
        <v>0</v>
      </c>
      <c r="R42" s="245">
        <f t="shared" si="45"/>
        <v>0</v>
      </c>
    </row>
    <row r="43" spans="1:41" s="240" customFormat="1" ht="60" x14ac:dyDescent="0.25">
      <c r="A43" s="241" t="s">
        <v>322</v>
      </c>
      <c r="B43" s="242" t="s">
        <v>323</v>
      </c>
      <c r="C43" s="242" t="s">
        <v>83</v>
      </c>
      <c r="D43" s="243" t="s">
        <v>324</v>
      </c>
      <c r="E43" s="236" t="s">
        <v>325</v>
      </c>
      <c r="F43" s="381" t="s">
        <v>326</v>
      </c>
      <c r="G43" s="244">
        <f t="shared" si="40"/>
        <v>1000</v>
      </c>
      <c r="H43" s="244">
        <v>1000</v>
      </c>
      <c r="I43" s="244"/>
      <c r="J43" s="244"/>
      <c r="K43" s="244">
        <f t="shared" si="41"/>
        <v>0</v>
      </c>
      <c r="L43" s="244"/>
      <c r="M43" s="244"/>
      <c r="N43" s="244"/>
      <c r="O43" s="244">
        <f t="shared" si="42"/>
        <v>1000</v>
      </c>
      <c r="P43" s="244">
        <f t="shared" si="43"/>
        <v>1000</v>
      </c>
      <c r="Q43" s="244">
        <f t="shared" si="44"/>
        <v>0</v>
      </c>
      <c r="R43" s="245">
        <f t="shared" si="45"/>
        <v>0</v>
      </c>
    </row>
    <row r="44" spans="1:41" s="240" customFormat="1" ht="45" x14ac:dyDescent="0.25">
      <c r="A44" s="241" t="s">
        <v>159</v>
      </c>
      <c r="B44" s="242" t="s">
        <v>160</v>
      </c>
      <c r="C44" s="242" t="s">
        <v>83</v>
      </c>
      <c r="D44" s="243" t="s">
        <v>181</v>
      </c>
      <c r="E44" s="236" t="s">
        <v>354</v>
      </c>
      <c r="F44" s="259" t="s">
        <v>340</v>
      </c>
      <c r="G44" s="244">
        <f t="shared" si="40"/>
        <v>150000</v>
      </c>
      <c r="H44" s="244">
        <v>150000</v>
      </c>
      <c r="I44" s="244"/>
      <c r="J44" s="244"/>
      <c r="K44" s="244">
        <f t="shared" si="41"/>
        <v>0</v>
      </c>
      <c r="L44" s="244"/>
      <c r="M44" s="244"/>
      <c r="N44" s="244"/>
      <c r="O44" s="244">
        <f t="shared" si="42"/>
        <v>150000</v>
      </c>
      <c r="P44" s="244">
        <f t="shared" si="43"/>
        <v>150000</v>
      </c>
      <c r="Q44" s="244">
        <f t="shared" si="44"/>
        <v>0</v>
      </c>
      <c r="R44" s="245">
        <f t="shared" si="45"/>
        <v>0</v>
      </c>
    </row>
    <row r="45" spans="1:41" s="240" customFormat="1" ht="45.75" thickBot="1" x14ac:dyDescent="0.3">
      <c r="A45" s="373" t="s">
        <v>174</v>
      </c>
      <c r="B45" s="374" t="s">
        <v>94</v>
      </c>
      <c r="C45" s="374" t="s">
        <v>77</v>
      </c>
      <c r="D45" s="375" t="s">
        <v>170</v>
      </c>
      <c r="E45" s="350" t="s">
        <v>444</v>
      </c>
      <c r="F45" s="350" t="s">
        <v>443</v>
      </c>
      <c r="G45" s="270">
        <f t="shared" si="40"/>
        <v>50000</v>
      </c>
      <c r="H45" s="270">
        <v>50000</v>
      </c>
      <c r="I45" s="270"/>
      <c r="J45" s="270"/>
      <c r="K45" s="270">
        <f t="shared" si="41"/>
        <v>0</v>
      </c>
      <c r="L45" s="270"/>
      <c r="M45" s="270"/>
      <c r="N45" s="270"/>
      <c r="O45" s="270">
        <f t="shared" si="42"/>
        <v>50000</v>
      </c>
      <c r="P45" s="270">
        <f t="shared" si="43"/>
        <v>50000</v>
      </c>
      <c r="Q45" s="270">
        <f t="shared" si="44"/>
        <v>0</v>
      </c>
      <c r="R45" s="271">
        <f t="shared" si="45"/>
        <v>0</v>
      </c>
    </row>
    <row r="46" spans="1:41" s="221" customFormat="1" ht="29.25" x14ac:dyDescent="0.25">
      <c r="A46" s="100" t="s">
        <v>136</v>
      </c>
      <c r="B46" s="101"/>
      <c r="C46" s="101"/>
      <c r="D46" s="22" t="s">
        <v>42</v>
      </c>
      <c r="E46" s="102"/>
      <c r="F46" s="102"/>
      <c r="G46" s="219">
        <f t="shared" ref="G46:J46" si="48">SUM(G47)</f>
        <v>20178940</v>
      </c>
      <c r="H46" s="219">
        <f t="shared" si="48"/>
        <v>19847100</v>
      </c>
      <c r="I46" s="219">
        <f t="shared" si="48"/>
        <v>331840</v>
      </c>
      <c r="J46" s="219">
        <f t="shared" si="48"/>
        <v>106000</v>
      </c>
      <c r="K46" s="219">
        <f t="shared" ref="K46:R46" si="49">SUM(K47)</f>
        <v>0</v>
      </c>
      <c r="L46" s="219">
        <f t="shared" si="49"/>
        <v>0</v>
      </c>
      <c r="M46" s="219">
        <f t="shared" si="49"/>
        <v>0</v>
      </c>
      <c r="N46" s="219">
        <f t="shared" si="49"/>
        <v>0</v>
      </c>
      <c r="O46" s="219">
        <f t="shared" si="49"/>
        <v>20178940</v>
      </c>
      <c r="P46" s="219">
        <f t="shared" si="49"/>
        <v>19847100</v>
      </c>
      <c r="Q46" s="219">
        <f t="shared" si="49"/>
        <v>331840</v>
      </c>
      <c r="R46" s="220">
        <f t="shared" si="49"/>
        <v>106000</v>
      </c>
      <c r="S46" s="31"/>
      <c r="T46" s="31"/>
      <c r="U46" s="31"/>
      <c r="V46" s="31"/>
      <c r="W46" s="31"/>
      <c r="X46" s="31"/>
      <c r="Y46" s="31"/>
      <c r="Z46" s="31"/>
      <c r="AA46" s="31"/>
      <c r="AB46" s="31"/>
      <c r="AC46" s="31"/>
      <c r="AD46" s="31"/>
      <c r="AE46" s="31"/>
      <c r="AF46" s="31"/>
      <c r="AG46" s="31"/>
      <c r="AH46" s="31"/>
      <c r="AI46" s="31"/>
      <c r="AJ46" s="31"/>
      <c r="AK46" s="31"/>
      <c r="AL46" s="31"/>
      <c r="AM46" s="31"/>
      <c r="AN46" s="31"/>
      <c r="AO46" s="31"/>
    </row>
    <row r="47" spans="1:41" s="221" customFormat="1" ht="29.25" x14ac:dyDescent="0.25">
      <c r="A47" s="26" t="s">
        <v>137</v>
      </c>
      <c r="B47" s="27"/>
      <c r="C47" s="27"/>
      <c r="D47" s="25" t="s">
        <v>42</v>
      </c>
      <c r="E47" s="76"/>
      <c r="F47" s="76"/>
      <c r="G47" s="213">
        <f t="shared" ref="G47:R47" si="50">SUM(G48:G61)</f>
        <v>20178940</v>
      </c>
      <c r="H47" s="213">
        <f t="shared" si="50"/>
        <v>19847100</v>
      </c>
      <c r="I47" s="213">
        <f t="shared" si="50"/>
        <v>331840</v>
      </c>
      <c r="J47" s="213">
        <f t="shared" si="50"/>
        <v>106000</v>
      </c>
      <c r="K47" s="213">
        <f t="shared" si="50"/>
        <v>0</v>
      </c>
      <c r="L47" s="213">
        <f t="shared" si="50"/>
        <v>0</v>
      </c>
      <c r="M47" s="213">
        <f t="shared" si="50"/>
        <v>0</v>
      </c>
      <c r="N47" s="213">
        <f t="shared" si="50"/>
        <v>0</v>
      </c>
      <c r="O47" s="213">
        <f t="shared" si="50"/>
        <v>20178940</v>
      </c>
      <c r="P47" s="213">
        <f t="shared" si="50"/>
        <v>19847100</v>
      </c>
      <c r="Q47" s="213">
        <f t="shared" si="50"/>
        <v>331840</v>
      </c>
      <c r="R47" s="218">
        <f t="shared" si="50"/>
        <v>106000</v>
      </c>
      <c r="S47" s="31"/>
      <c r="T47" s="31"/>
      <c r="U47" s="31"/>
      <c r="V47" s="31"/>
      <c r="W47" s="31"/>
      <c r="X47" s="31"/>
      <c r="Y47" s="31"/>
      <c r="Z47" s="31"/>
      <c r="AA47" s="31"/>
      <c r="AB47" s="31"/>
      <c r="AC47" s="31"/>
      <c r="AD47" s="31"/>
      <c r="AE47" s="31"/>
      <c r="AF47" s="31"/>
      <c r="AG47" s="31"/>
      <c r="AH47" s="31"/>
      <c r="AI47" s="31"/>
      <c r="AJ47" s="31"/>
      <c r="AK47" s="31"/>
      <c r="AL47" s="31"/>
      <c r="AM47" s="31"/>
      <c r="AN47" s="31"/>
      <c r="AO47" s="31"/>
    </row>
    <row r="48" spans="1:41" s="240" customFormat="1" ht="30" x14ac:dyDescent="0.25">
      <c r="A48" s="241" t="s">
        <v>26</v>
      </c>
      <c r="B48" s="252" t="s">
        <v>27</v>
      </c>
      <c r="C48" s="252" t="s">
        <v>88</v>
      </c>
      <c r="D48" s="253" t="s">
        <v>28</v>
      </c>
      <c r="E48" s="236" t="s">
        <v>387</v>
      </c>
      <c r="F48" s="259" t="s">
        <v>392</v>
      </c>
      <c r="G48" s="244">
        <f t="shared" ref="G48:G52" si="51">SUM(H48+I48)</f>
        <v>10516000</v>
      </c>
      <c r="H48" s="244">
        <v>10410000</v>
      </c>
      <c r="I48" s="244">
        <v>106000</v>
      </c>
      <c r="J48" s="244">
        <v>106000</v>
      </c>
      <c r="K48" s="244">
        <f t="shared" ref="K48:K52" si="52">SUM(L48+M48)</f>
        <v>0</v>
      </c>
      <c r="L48" s="244"/>
      <c r="M48" s="244"/>
      <c r="N48" s="244"/>
      <c r="O48" s="244">
        <f t="shared" ref="O48:O61" si="53">SUM(G48+K48)</f>
        <v>10516000</v>
      </c>
      <c r="P48" s="244">
        <f t="shared" ref="P48:P61" si="54">SUM(H48+L48)</f>
        <v>10410000</v>
      </c>
      <c r="Q48" s="244">
        <f t="shared" ref="Q48:Q61" si="55">SUM(I48+M48)</f>
        <v>106000</v>
      </c>
      <c r="R48" s="245">
        <f t="shared" ref="R48:R61" si="56">SUM(J48+N48)</f>
        <v>106000</v>
      </c>
    </row>
    <row r="49" spans="1:41" s="240" customFormat="1" ht="30" x14ac:dyDescent="0.25">
      <c r="A49" s="241" t="s">
        <v>26</v>
      </c>
      <c r="B49" s="252" t="s">
        <v>27</v>
      </c>
      <c r="C49" s="252" t="s">
        <v>88</v>
      </c>
      <c r="D49" s="253" t="s">
        <v>28</v>
      </c>
      <c r="E49" s="236" t="s">
        <v>451</v>
      </c>
      <c r="F49" s="237" t="s">
        <v>452</v>
      </c>
      <c r="G49" s="244">
        <f t="shared" si="51"/>
        <v>20000</v>
      </c>
      <c r="H49" s="244">
        <v>20000</v>
      </c>
      <c r="I49" s="244"/>
      <c r="J49" s="244"/>
      <c r="K49" s="244">
        <f t="shared" si="52"/>
        <v>0</v>
      </c>
      <c r="L49" s="244"/>
      <c r="M49" s="244"/>
      <c r="N49" s="244"/>
      <c r="O49" s="244">
        <f t="shared" si="53"/>
        <v>20000</v>
      </c>
      <c r="P49" s="244">
        <f t="shared" si="54"/>
        <v>20000</v>
      </c>
      <c r="Q49" s="244">
        <f t="shared" si="55"/>
        <v>0</v>
      </c>
      <c r="R49" s="245">
        <f t="shared" si="56"/>
        <v>0</v>
      </c>
    </row>
    <row r="50" spans="1:41" s="240" customFormat="1" ht="45" x14ac:dyDescent="0.25">
      <c r="A50" s="241" t="s">
        <v>26</v>
      </c>
      <c r="B50" s="252" t="s">
        <v>27</v>
      </c>
      <c r="C50" s="252" t="s">
        <v>88</v>
      </c>
      <c r="D50" s="253" t="s">
        <v>28</v>
      </c>
      <c r="E50" s="236" t="s">
        <v>332</v>
      </c>
      <c r="F50" s="237" t="s">
        <v>333</v>
      </c>
      <c r="G50" s="244">
        <f t="shared" si="51"/>
        <v>70000</v>
      </c>
      <c r="H50" s="244">
        <v>70000</v>
      </c>
      <c r="I50" s="244"/>
      <c r="J50" s="244"/>
      <c r="K50" s="244">
        <f t="shared" si="52"/>
        <v>0</v>
      </c>
      <c r="L50" s="244"/>
      <c r="M50" s="244"/>
      <c r="N50" s="244"/>
      <c r="O50" s="244">
        <f t="shared" si="53"/>
        <v>70000</v>
      </c>
      <c r="P50" s="244">
        <f t="shared" si="54"/>
        <v>70000</v>
      </c>
      <c r="Q50" s="244">
        <f t="shared" si="55"/>
        <v>0</v>
      </c>
      <c r="R50" s="245">
        <f t="shared" si="56"/>
        <v>0</v>
      </c>
    </row>
    <row r="51" spans="1:41" s="240" customFormat="1" ht="90" x14ac:dyDescent="0.25">
      <c r="A51" s="159" t="s">
        <v>384</v>
      </c>
      <c r="B51" s="160" t="s">
        <v>385</v>
      </c>
      <c r="C51" s="187" t="s">
        <v>131</v>
      </c>
      <c r="D51" s="158" t="s">
        <v>386</v>
      </c>
      <c r="E51" s="376" t="s">
        <v>390</v>
      </c>
      <c r="F51" s="237" t="s">
        <v>391</v>
      </c>
      <c r="G51" s="244">
        <f t="shared" si="51"/>
        <v>426600</v>
      </c>
      <c r="H51" s="244">
        <v>426600</v>
      </c>
      <c r="I51" s="244"/>
      <c r="J51" s="244"/>
      <c r="K51" s="244">
        <f t="shared" si="52"/>
        <v>0</v>
      </c>
      <c r="L51" s="244"/>
      <c r="M51" s="244"/>
      <c r="N51" s="244"/>
      <c r="O51" s="244">
        <f t="shared" si="53"/>
        <v>426600</v>
      </c>
      <c r="P51" s="244">
        <f t="shared" si="54"/>
        <v>426600</v>
      </c>
      <c r="Q51" s="244">
        <f t="shared" si="55"/>
        <v>0</v>
      </c>
      <c r="R51" s="245">
        <f t="shared" si="56"/>
        <v>0</v>
      </c>
    </row>
    <row r="52" spans="1:41" s="240" customFormat="1" ht="45" x14ac:dyDescent="0.25">
      <c r="A52" s="241" t="s">
        <v>167</v>
      </c>
      <c r="B52" s="242" t="s">
        <v>166</v>
      </c>
      <c r="C52" s="242" t="s">
        <v>89</v>
      </c>
      <c r="D52" s="255" t="s">
        <v>168</v>
      </c>
      <c r="E52" s="236" t="s">
        <v>387</v>
      </c>
      <c r="F52" s="259" t="s">
        <v>392</v>
      </c>
      <c r="G52" s="244">
        <f t="shared" si="51"/>
        <v>8000000</v>
      </c>
      <c r="H52" s="244">
        <v>8000000</v>
      </c>
      <c r="I52" s="244"/>
      <c r="J52" s="244"/>
      <c r="K52" s="244">
        <f t="shared" si="52"/>
        <v>0</v>
      </c>
      <c r="L52" s="244"/>
      <c r="M52" s="244"/>
      <c r="N52" s="244"/>
      <c r="O52" s="244">
        <f>SUM(G52+K52)</f>
        <v>8000000</v>
      </c>
      <c r="P52" s="244">
        <f t="shared" si="54"/>
        <v>8000000</v>
      </c>
      <c r="Q52" s="244">
        <f t="shared" si="55"/>
        <v>0</v>
      </c>
      <c r="R52" s="245">
        <f t="shared" si="56"/>
        <v>0</v>
      </c>
    </row>
    <row r="53" spans="1:41" s="240" customFormat="1" ht="75" x14ac:dyDescent="0.25">
      <c r="A53" s="159" t="s">
        <v>319</v>
      </c>
      <c r="B53" s="160" t="s">
        <v>320</v>
      </c>
      <c r="C53" s="279" t="s">
        <v>88</v>
      </c>
      <c r="D53" s="157" t="s">
        <v>321</v>
      </c>
      <c r="E53" s="236" t="s">
        <v>388</v>
      </c>
      <c r="F53" s="280" t="s">
        <v>389</v>
      </c>
      <c r="G53" s="244">
        <f t="shared" ref="G53:G61" si="57">SUM(H53+I53)</f>
        <v>100000</v>
      </c>
      <c r="H53" s="244">
        <v>100000</v>
      </c>
      <c r="I53" s="244"/>
      <c r="J53" s="244"/>
      <c r="K53" s="244">
        <f t="shared" ref="K53:K61" si="58">SUM(L53+M53)</f>
        <v>0</v>
      </c>
      <c r="L53" s="244"/>
      <c r="M53" s="244"/>
      <c r="N53" s="244"/>
      <c r="O53" s="244">
        <f t="shared" si="53"/>
        <v>100000</v>
      </c>
      <c r="P53" s="244">
        <f t="shared" si="54"/>
        <v>100000</v>
      </c>
      <c r="Q53" s="244">
        <f t="shared" si="55"/>
        <v>0</v>
      </c>
      <c r="R53" s="245">
        <f t="shared" si="56"/>
        <v>0</v>
      </c>
    </row>
    <row r="54" spans="1:41" s="240" customFormat="1" ht="39" x14ac:dyDescent="0.25">
      <c r="A54" s="159" t="s">
        <v>319</v>
      </c>
      <c r="B54" s="160" t="s">
        <v>320</v>
      </c>
      <c r="C54" s="279" t="s">
        <v>88</v>
      </c>
      <c r="D54" s="157" t="s">
        <v>321</v>
      </c>
      <c r="E54" s="236" t="s">
        <v>447</v>
      </c>
      <c r="F54" s="280" t="s">
        <v>448</v>
      </c>
      <c r="G54" s="244">
        <f t="shared" si="57"/>
        <v>790000</v>
      </c>
      <c r="H54" s="244">
        <v>790000</v>
      </c>
      <c r="I54" s="244"/>
      <c r="J54" s="244"/>
      <c r="K54" s="244">
        <f t="shared" si="58"/>
        <v>0</v>
      </c>
      <c r="L54" s="244"/>
      <c r="M54" s="244"/>
      <c r="N54" s="244"/>
      <c r="O54" s="244">
        <f t="shared" ref="O54" si="59">SUM(G54+K54)</f>
        <v>790000</v>
      </c>
      <c r="P54" s="244">
        <f t="shared" ref="P54" si="60">SUM(H54+L54)</f>
        <v>790000</v>
      </c>
      <c r="Q54" s="244">
        <f t="shared" ref="Q54" si="61">SUM(I54+M54)</f>
        <v>0</v>
      </c>
      <c r="R54" s="245">
        <f t="shared" ref="R54" si="62">SUM(J54+N54)</f>
        <v>0</v>
      </c>
    </row>
    <row r="55" spans="1:41" s="240" customFormat="1" ht="30" x14ac:dyDescent="0.25">
      <c r="A55" s="159" t="s">
        <v>409</v>
      </c>
      <c r="B55" s="160" t="s">
        <v>411</v>
      </c>
      <c r="C55" s="279" t="s">
        <v>410</v>
      </c>
      <c r="D55" s="157" t="s">
        <v>412</v>
      </c>
      <c r="E55" s="236" t="s">
        <v>387</v>
      </c>
      <c r="F55" s="259" t="s">
        <v>392</v>
      </c>
      <c r="G55" s="244">
        <f t="shared" si="57"/>
        <v>100000</v>
      </c>
      <c r="H55" s="244"/>
      <c r="I55" s="244">
        <v>100000</v>
      </c>
      <c r="J55" s="244"/>
      <c r="K55" s="244">
        <f t="shared" si="58"/>
        <v>0</v>
      </c>
      <c r="L55" s="244"/>
      <c r="M55" s="244"/>
      <c r="N55" s="244"/>
      <c r="O55" s="244">
        <f t="shared" ref="O55" si="63">SUM(G55+K55)</f>
        <v>100000</v>
      </c>
      <c r="P55" s="244">
        <f t="shared" ref="P55" si="64">SUM(H55+L55)</f>
        <v>0</v>
      </c>
      <c r="Q55" s="244">
        <f t="shared" ref="Q55" si="65">SUM(I55+M55)</f>
        <v>100000</v>
      </c>
      <c r="R55" s="245">
        <f t="shared" ref="R55" si="66">SUM(J55+N55)</f>
        <v>0</v>
      </c>
    </row>
    <row r="56" spans="1:41" s="240" customFormat="1" ht="29.25" customHeight="1" x14ac:dyDescent="0.25">
      <c r="A56" s="241" t="s">
        <v>29</v>
      </c>
      <c r="B56" s="242" t="s">
        <v>30</v>
      </c>
      <c r="C56" s="242" t="s">
        <v>90</v>
      </c>
      <c r="D56" s="254" t="s">
        <v>72</v>
      </c>
      <c r="E56" s="236" t="s">
        <v>387</v>
      </c>
      <c r="F56" s="259" t="s">
        <v>392</v>
      </c>
      <c r="G56" s="244">
        <f t="shared" si="57"/>
        <v>115000</v>
      </c>
      <c r="H56" s="244"/>
      <c r="I56" s="244">
        <v>115000</v>
      </c>
      <c r="J56" s="244"/>
      <c r="K56" s="244">
        <f t="shared" si="58"/>
        <v>0</v>
      </c>
      <c r="L56" s="244"/>
      <c r="M56" s="244"/>
      <c r="N56" s="244"/>
      <c r="O56" s="244">
        <f t="shared" si="53"/>
        <v>115000</v>
      </c>
      <c r="P56" s="244">
        <f t="shared" si="54"/>
        <v>0</v>
      </c>
      <c r="Q56" s="244">
        <f t="shared" si="55"/>
        <v>115000</v>
      </c>
      <c r="R56" s="245">
        <f t="shared" si="56"/>
        <v>0</v>
      </c>
    </row>
    <row r="57" spans="1:41" s="240" customFormat="1" ht="83.45" customHeight="1" x14ac:dyDescent="0.25">
      <c r="A57" s="256" t="s">
        <v>182</v>
      </c>
      <c r="B57" s="252" t="s">
        <v>180</v>
      </c>
      <c r="C57" s="252" t="s">
        <v>62</v>
      </c>
      <c r="D57" s="243" t="s">
        <v>179</v>
      </c>
      <c r="E57" s="236" t="s">
        <v>387</v>
      </c>
      <c r="F57" s="259" t="s">
        <v>392</v>
      </c>
      <c r="G57" s="244">
        <f t="shared" si="57"/>
        <v>10000</v>
      </c>
      <c r="H57" s="244"/>
      <c r="I57" s="244">
        <v>10000</v>
      </c>
      <c r="J57" s="244"/>
      <c r="K57" s="244">
        <f t="shared" si="58"/>
        <v>0</v>
      </c>
      <c r="L57" s="244"/>
      <c r="M57" s="244"/>
      <c r="N57" s="244"/>
      <c r="O57" s="244">
        <f t="shared" si="53"/>
        <v>10000</v>
      </c>
      <c r="P57" s="244">
        <f t="shared" si="54"/>
        <v>0</v>
      </c>
      <c r="Q57" s="244">
        <f t="shared" si="55"/>
        <v>10000</v>
      </c>
      <c r="R57" s="245">
        <f t="shared" si="56"/>
        <v>0</v>
      </c>
    </row>
    <row r="58" spans="1:41" s="240" customFormat="1" ht="60" x14ac:dyDescent="0.25">
      <c r="A58" s="241" t="s">
        <v>33</v>
      </c>
      <c r="B58" s="242" t="s">
        <v>34</v>
      </c>
      <c r="C58" s="242" t="s">
        <v>87</v>
      </c>
      <c r="D58" s="257" t="s">
        <v>43</v>
      </c>
      <c r="E58" s="236" t="s">
        <v>387</v>
      </c>
      <c r="F58" s="259" t="s">
        <v>392</v>
      </c>
      <c r="G58" s="244">
        <f t="shared" si="57"/>
        <v>840</v>
      </c>
      <c r="H58" s="244"/>
      <c r="I58" s="244">
        <v>840</v>
      </c>
      <c r="J58" s="244"/>
      <c r="K58" s="244">
        <f t="shared" ref="K58" si="67">SUM(L58+M58)</f>
        <v>0</v>
      </c>
      <c r="L58" s="244"/>
      <c r="M58" s="244"/>
      <c r="N58" s="244"/>
      <c r="O58" s="244">
        <f t="shared" si="53"/>
        <v>840</v>
      </c>
      <c r="P58" s="244">
        <f t="shared" si="54"/>
        <v>0</v>
      </c>
      <c r="Q58" s="244">
        <f t="shared" si="55"/>
        <v>840</v>
      </c>
      <c r="R58" s="245">
        <f t="shared" si="56"/>
        <v>0</v>
      </c>
    </row>
    <row r="59" spans="1:41" s="240" customFormat="1" ht="45" x14ac:dyDescent="0.25">
      <c r="A59" s="103" t="s">
        <v>383</v>
      </c>
      <c r="B59" s="82" t="s">
        <v>31</v>
      </c>
      <c r="C59" s="82" t="s">
        <v>131</v>
      </c>
      <c r="D59" s="281" t="s">
        <v>169</v>
      </c>
      <c r="E59" s="236" t="s">
        <v>378</v>
      </c>
      <c r="F59" s="280" t="s">
        <v>379</v>
      </c>
      <c r="G59" s="244">
        <f t="shared" si="57"/>
        <v>25000</v>
      </c>
      <c r="H59" s="244">
        <v>25000</v>
      </c>
      <c r="I59" s="244"/>
      <c r="J59" s="244"/>
      <c r="K59" s="244">
        <f t="shared" si="58"/>
        <v>0</v>
      </c>
      <c r="L59" s="244"/>
      <c r="M59" s="244"/>
      <c r="N59" s="244"/>
      <c r="O59" s="244">
        <f t="shared" si="53"/>
        <v>25000</v>
      </c>
      <c r="P59" s="244">
        <f t="shared" si="54"/>
        <v>25000</v>
      </c>
      <c r="Q59" s="244">
        <f t="shared" si="55"/>
        <v>0</v>
      </c>
      <c r="R59" s="245">
        <f t="shared" si="56"/>
        <v>0</v>
      </c>
    </row>
    <row r="60" spans="1:41" s="240" customFormat="1" ht="45" x14ac:dyDescent="0.25">
      <c r="A60" s="256" t="s">
        <v>175</v>
      </c>
      <c r="B60" s="252" t="s">
        <v>94</v>
      </c>
      <c r="C60" s="252" t="s">
        <v>77</v>
      </c>
      <c r="D60" s="253" t="s">
        <v>170</v>
      </c>
      <c r="E60" s="254" t="s">
        <v>444</v>
      </c>
      <c r="F60" s="254" t="s">
        <v>443</v>
      </c>
      <c r="G60" s="244">
        <f t="shared" si="57"/>
        <v>5000</v>
      </c>
      <c r="H60" s="244">
        <v>5000</v>
      </c>
      <c r="I60" s="244"/>
      <c r="J60" s="244"/>
      <c r="K60" s="244">
        <f t="shared" si="58"/>
        <v>0</v>
      </c>
      <c r="L60" s="244"/>
      <c r="M60" s="244"/>
      <c r="N60" s="244"/>
      <c r="O60" s="244">
        <f t="shared" si="53"/>
        <v>5000</v>
      </c>
      <c r="P60" s="244">
        <f t="shared" si="54"/>
        <v>5000</v>
      </c>
      <c r="Q60" s="244">
        <f t="shared" si="55"/>
        <v>0</v>
      </c>
      <c r="R60" s="245">
        <f t="shared" si="56"/>
        <v>0</v>
      </c>
    </row>
    <row r="61" spans="1:41" s="240" customFormat="1" ht="45.75" thickBot="1" x14ac:dyDescent="0.3">
      <c r="A61" s="373" t="s">
        <v>176</v>
      </c>
      <c r="B61" s="374" t="s">
        <v>162</v>
      </c>
      <c r="C61" s="377">
        <v>1090</v>
      </c>
      <c r="D61" s="378" t="s">
        <v>163</v>
      </c>
      <c r="E61" s="350" t="s">
        <v>444</v>
      </c>
      <c r="F61" s="350" t="s">
        <v>443</v>
      </c>
      <c r="G61" s="270">
        <f t="shared" si="57"/>
        <v>500</v>
      </c>
      <c r="H61" s="270">
        <v>500</v>
      </c>
      <c r="I61" s="270"/>
      <c r="J61" s="270"/>
      <c r="K61" s="270">
        <f t="shared" si="58"/>
        <v>0</v>
      </c>
      <c r="L61" s="270"/>
      <c r="M61" s="270"/>
      <c r="N61" s="270"/>
      <c r="O61" s="270">
        <f t="shared" si="53"/>
        <v>500</v>
      </c>
      <c r="P61" s="270">
        <f t="shared" si="54"/>
        <v>500</v>
      </c>
      <c r="Q61" s="270">
        <f t="shared" si="55"/>
        <v>0</v>
      </c>
      <c r="R61" s="271">
        <f t="shared" si="56"/>
        <v>0</v>
      </c>
    </row>
    <row r="62" spans="1:41" s="221" customFormat="1" ht="15" x14ac:dyDescent="0.25">
      <c r="A62" s="100" t="s">
        <v>101</v>
      </c>
      <c r="B62" s="101"/>
      <c r="C62" s="101"/>
      <c r="D62" s="22" t="s">
        <v>44</v>
      </c>
      <c r="E62" s="102"/>
      <c r="F62" s="102"/>
      <c r="G62" s="219">
        <f t="shared" ref="G62:J62" si="68">SUM(G63)</f>
        <v>70000</v>
      </c>
      <c r="H62" s="219">
        <f t="shared" si="68"/>
        <v>70000</v>
      </c>
      <c r="I62" s="219">
        <f t="shared" si="68"/>
        <v>0</v>
      </c>
      <c r="J62" s="219">
        <f t="shared" si="68"/>
        <v>0</v>
      </c>
      <c r="K62" s="219">
        <f t="shared" ref="K62:R62" si="69">SUM(K63)</f>
        <v>0</v>
      </c>
      <c r="L62" s="219">
        <f t="shared" si="69"/>
        <v>0</v>
      </c>
      <c r="M62" s="219">
        <f t="shared" si="69"/>
        <v>0</v>
      </c>
      <c r="N62" s="219">
        <f t="shared" si="69"/>
        <v>0</v>
      </c>
      <c r="O62" s="219">
        <f t="shared" si="69"/>
        <v>70000</v>
      </c>
      <c r="P62" s="219">
        <f t="shared" si="69"/>
        <v>70000</v>
      </c>
      <c r="Q62" s="219">
        <f t="shared" si="69"/>
        <v>0</v>
      </c>
      <c r="R62" s="220">
        <f t="shared" si="69"/>
        <v>0</v>
      </c>
      <c r="S62" s="31"/>
      <c r="T62" s="31"/>
      <c r="U62" s="31"/>
      <c r="V62" s="31"/>
      <c r="W62" s="31"/>
      <c r="X62" s="31"/>
      <c r="Y62" s="31"/>
      <c r="Z62" s="31"/>
      <c r="AA62" s="31"/>
      <c r="AB62" s="31"/>
      <c r="AC62" s="31"/>
      <c r="AD62" s="31"/>
      <c r="AE62" s="31"/>
      <c r="AF62" s="31"/>
      <c r="AG62" s="31"/>
      <c r="AH62" s="31"/>
      <c r="AI62" s="31"/>
      <c r="AJ62" s="31"/>
      <c r="AK62" s="31"/>
      <c r="AL62" s="31"/>
      <c r="AM62" s="31"/>
      <c r="AN62" s="31"/>
      <c r="AO62" s="31"/>
    </row>
    <row r="63" spans="1:41" s="221" customFormat="1" ht="15" x14ac:dyDescent="0.25">
      <c r="A63" s="26" t="s">
        <v>103</v>
      </c>
      <c r="B63" s="27"/>
      <c r="C63" s="27"/>
      <c r="D63" s="25" t="s">
        <v>44</v>
      </c>
      <c r="E63" s="76"/>
      <c r="F63" s="76"/>
      <c r="G63" s="213">
        <f t="shared" ref="G63:R63" si="70">SUM(G64:G64)</f>
        <v>70000</v>
      </c>
      <c r="H63" s="213">
        <f t="shared" si="70"/>
        <v>70000</v>
      </c>
      <c r="I63" s="213">
        <f t="shared" si="70"/>
        <v>0</v>
      </c>
      <c r="J63" s="213">
        <f t="shared" si="70"/>
        <v>0</v>
      </c>
      <c r="K63" s="213">
        <f t="shared" si="70"/>
        <v>0</v>
      </c>
      <c r="L63" s="213">
        <f t="shared" si="70"/>
        <v>0</v>
      </c>
      <c r="M63" s="213">
        <f t="shared" si="70"/>
        <v>0</v>
      </c>
      <c r="N63" s="213">
        <f t="shared" si="70"/>
        <v>0</v>
      </c>
      <c r="O63" s="213">
        <f t="shared" si="70"/>
        <v>70000</v>
      </c>
      <c r="P63" s="213">
        <f t="shared" si="70"/>
        <v>70000</v>
      </c>
      <c r="Q63" s="213">
        <f t="shared" si="70"/>
        <v>0</v>
      </c>
      <c r="R63" s="218">
        <f t="shared" si="70"/>
        <v>0</v>
      </c>
      <c r="S63" s="31"/>
      <c r="T63" s="31"/>
      <c r="U63" s="31"/>
      <c r="V63" s="31"/>
      <c r="W63" s="31"/>
      <c r="X63" s="31"/>
      <c r="Y63" s="31"/>
      <c r="Z63" s="31"/>
      <c r="AA63" s="31"/>
      <c r="AB63" s="31"/>
      <c r="AC63" s="31"/>
      <c r="AD63" s="31"/>
      <c r="AE63" s="31"/>
      <c r="AF63" s="31"/>
      <c r="AG63" s="31"/>
      <c r="AH63" s="31"/>
      <c r="AI63" s="31"/>
      <c r="AJ63" s="31"/>
      <c r="AK63" s="31"/>
      <c r="AL63" s="31"/>
      <c r="AM63" s="31"/>
      <c r="AN63" s="31"/>
      <c r="AO63" s="31"/>
    </row>
    <row r="64" spans="1:41" s="240" customFormat="1" ht="45.75" thickBot="1" x14ac:dyDescent="0.3">
      <c r="A64" s="379">
        <v>1014082</v>
      </c>
      <c r="B64" s="268">
        <v>4082</v>
      </c>
      <c r="C64" s="267" t="s">
        <v>93</v>
      </c>
      <c r="D64" s="378" t="s">
        <v>165</v>
      </c>
      <c r="E64" s="350" t="s">
        <v>444</v>
      </c>
      <c r="F64" s="350" t="s">
        <v>443</v>
      </c>
      <c r="G64" s="270">
        <f t="shared" ref="G64" si="71">SUM(H64+I64)</f>
        <v>70000</v>
      </c>
      <c r="H64" s="270">
        <v>70000</v>
      </c>
      <c r="I64" s="270"/>
      <c r="J64" s="270"/>
      <c r="K64" s="270">
        <f t="shared" ref="K64" si="72">SUM(L64+M64)</f>
        <v>0</v>
      </c>
      <c r="L64" s="270"/>
      <c r="M64" s="270"/>
      <c r="N64" s="270"/>
      <c r="O64" s="270">
        <f t="shared" ref="O64" si="73">SUM(G64+K64)</f>
        <v>70000</v>
      </c>
      <c r="P64" s="270">
        <f t="shared" ref="P64" si="74">SUM(H64+L64)</f>
        <v>70000</v>
      </c>
      <c r="Q64" s="270">
        <f t="shared" ref="Q64" si="75">SUM(I64+M64)</f>
        <v>0</v>
      </c>
      <c r="R64" s="271">
        <f t="shared" ref="R64" si="76">SUM(J64+N64)</f>
        <v>0</v>
      </c>
    </row>
    <row r="65" spans="1:41" s="221" customFormat="1" ht="29.25" x14ac:dyDescent="0.25">
      <c r="A65" s="100" t="s">
        <v>140</v>
      </c>
      <c r="B65" s="101"/>
      <c r="C65" s="101"/>
      <c r="D65" s="22" t="s">
        <v>46</v>
      </c>
      <c r="E65" s="102"/>
      <c r="F65" s="102"/>
      <c r="G65" s="219">
        <f t="shared" ref="G65:I65" si="77">SUM(G66)</f>
        <v>10000</v>
      </c>
      <c r="H65" s="219">
        <f t="shared" si="77"/>
        <v>10000</v>
      </c>
      <c r="I65" s="219">
        <f t="shared" si="77"/>
        <v>0</v>
      </c>
      <c r="J65" s="219">
        <v>0</v>
      </c>
      <c r="K65" s="219">
        <f t="shared" ref="K65:R65" si="78">SUM(K66)</f>
        <v>0</v>
      </c>
      <c r="L65" s="219">
        <f t="shared" si="78"/>
        <v>0</v>
      </c>
      <c r="M65" s="219">
        <f t="shared" si="78"/>
        <v>0</v>
      </c>
      <c r="N65" s="219">
        <f t="shared" si="78"/>
        <v>0</v>
      </c>
      <c r="O65" s="219">
        <f t="shared" si="78"/>
        <v>10000</v>
      </c>
      <c r="P65" s="219">
        <f t="shared" si="78"/>
        <v>10000</v>
      </c>
      <c r="Q65" s="219">
        <f t="shared" si="78"/>
        <v>0</v>
      </c>
      <c r="R65" s="220">
        <f t="shared" si="78"/>
        <v>0</v>
      </c>
      <c r="S65" s="31"/>
      <c r="T65" s="31"/>
      <c r="U65" s="31"/>
      <c r="V65" s="31"/>
      <c r="W65" s="31"/>
      <c r="X65" s="31"/>
      <c r="Y65" s="31"/>
      <c r="Z65" s="31"/>
      <c r="AA65" s="31"/>
      <c r="AB65" s="31"/>
      <c r="AC65" s="31"/>
      <c r="AD65" s="31"/>
      <c r="AE65" s="31"/>
      <c r="AF65" s="31"/>
      <c r="AG65" s="31"/>
      <c r="AH65" s="31"/>
      <c r="AI65" s="31"/>
      <c r="AJ65" s="31"/>
      <c r="AK65" s="31"/>
      <c r="AL65" s="31"/>
      <c r="AM65" s="31"/>
      <c r="AN65" s="31"/>
      <c r="AO65" s="31"/>
    </row>
    <row r="66" spans="1:41" s="221" customFormat="1" ht="29.25" x14ac:dyDescent="0.25">
      <c r="A66" s="26" t="s">
        <v>141</v>
      </c>
      <c r="B66" s="27"/>
      <c r="C66" s="27"/>
      <c r="D66" s="25" t="s">
        <v>46</v>
      </c>
      <c r="E66" s="76"/>
      <c r="F66" s="76"/>
      <c r="G66" s="213">
        <f>SUM(G67:G67)</f>
        <v>10000</v>
      </c>
      <c r="H66" s="213">
        <f t="shared" ref="H66:I66" si="79">SUM(H67:H67)</f>
        <v>10000</v>
      </c>
      <c r="I66" s="213">
        <f t="shared" si="79"/>
        <v>0</v>
      </c>
      <c r="J66" s="213">
        <v>0</v>
      </c>
      <c r="K66" s="213">
        <f t="shared" ref="K66:R66" si="80">SUM(K67:K67)</f>
        <v>0</v>
      </c>
      <c r="L66" s="213">
        <f t="shared" si="80"/>
        <v>0</v>
      </c>
      <c r="M66" s="213">
        <f t="shared" si="80"/>
        <v>0</v>
      </c>
      <c r="N66" s="213">
        <f t="shared" si="80"/>
        <v>0</v>
      </c>
      <c r="O66" s="213">
        <f t="shared" si="80"/>
        <v>10000</v>
      </c>
      <c r="P66" s="213">
        <f t="shared" si="80"/>
        <v>10000</v>
      </c>
      <c r="Q66" s="213">
        <f t="shared" si="80"/>
        <v>0</v>
      </c>
      <c r="R66" s="218">
        <f t="shared" si="80"/>
        <v>0</v>
      </c>
      <c r="S66" s="31"/>
      <c r="T66" s="31"/>
      <c r="U66" s="31"/>
      <c r="V66" s="31"/>
      <c r="W66" s="31"/>
      <c r="X66" s="31"/>
      <c r="Y66" s="31"/>
      <c r="Z66" s="31"/>
      <c r="AA66" s="31"/>
      <c r="AB66" s="31"/>
      <c r="AC66" s="31"/>
      <c r="AD66" s="31"/>
      <c r="AE66" s="31"/>
      <c r="AF66" s="31"/>
      <c r="AG66" s="31"/>
      <c r="AH66" s="31"/>
      <c r="AI66" s="31"/>
      <c r="AJ66" s="31"/>
      <c r="AK66" s="31"/>
      <c r="AL66" s="31"/>
      <c r="AM66" s="31"/>
      <c r="AN66" s="31"/>
      <c r="AO66" s="31"/>
    </row>
    <row r="67" spans="1:41" s="240" customFormat="1" ht="45.6" customHeight="1" thickBot="1" x14ac:dyDescent="0.3">
      <c r="A67" s="246" t="s">
        <v>177</v>
      </c>
      <c r="B67" s="247" t="s">
        <v>94</v>
      </c>
      <c r="C67" s="247" t="s">
        <v>77</v>
      </c>
      <c r="D67" s="248" t="s">
        <v>170</v>
      </c>
      <c r="E67" s="249" t="s">
        <v>444</v>
      </c>
      <c r="F67" s="249" t="s">
        <v>443</v>
      </c>
      <c r="G67" s="238">
        <f t="shared" ref="G67" si="81">SUM(H67+I67)</f>
        <v>10000</v>
      </c>
      <c r="H67" s="238">
        <v>10000</v>
      </c>
      <c r="I67" s="238"/>
      <c r="J67" s="238"/>
      <c r="K67" s="238">
        <f t="shared" ref="K67" si="82">SUM(L67+M67)</f>
        <v>0</v>
      </c>
      <c r="L67" s="238"/>
      <c r="M67" s="238"/>
      <c r="N67" s="238"/>
      <c r="O67" s="238">
        <f>SUM(G67+K67)</f>
        <v>10000</v>
      </c>
      <c r="P67" s="238">
        <f t="shared" ref="P67" si="83">SUM(H67+L67)</f>
        <v>10000</v>
      </c>
      <c r="Q67" s="238">
        <f t="shared" ref="Q67" si="84">SUM(I67+M67)</f>
        <v>0</v>
      </c>
      <c r="R67" s="239">
        <f t="shared" ref="R67" si="85">SUM(J67+N67)</f>
        <v>0</v>
      </c>
    </row>
    <row r="68" spans="1:41" s="113" customFormat="1" ht="15.75" hidden="1" thickBot="1" x14ac:dyDescent="0.3">
      <c r="A68" s="231" t="s">
        <v>138</v>
      </c>
      <c r="B68" s="232"/>
      <c r="C68" s="232"/>
      <c r="D68" s="233" t="s">
        <v>45</v>
      </c>
      <c r="E68" s="355"/>
      <c r="F68" s="359"/>
      <c r="G68" s="366">
        <f t="shared" ref="G68:J68" si="86">SUM(G69)</f>
        <v>0</v>
      </c>
      <c r="H68" s="366">
        <f t="shared" si="86"/>
        <v>0</v>
      </c>
      <c r="I68" s="366">
        <f t="shared" si="86"/>
        <v>0</v>
      </c>
      <c r="J68" s="366">
        <f t="shared" si="86"/>
        <v>0</v>
      </c>
      <c r="K68" s="366">
        <f t="shared" ref="K68:R68" si="87">SUM(K69)</f>
        <v>0</v>
      </c>
      <c r="L68" s="366">
        <f t="shared" si="87"/>
        <v>0</v>
      </c>
      <c r="M68" s="366">
        <f t="shared" si="87"/>
        <v>0</v>
      </c>
      <c r="N68" s="366">
        <f t="shared" si="87"/>
        <v>0</v>
      </c>
      <c r="O68" s="366">
        <f t="shared" si="87"/>
        <v>0</v>
      </c>
      <c r="P68" s="366">
        <f t="shared" si="87"/>
        <v>0</v>
      </c>
      <c r="Q68" s="366">
        <f t="shared" si="87"/>
        <v>0</v>
      </c>
      <c r="R68" s="366">
        <f t="shared" si="87"/>
        <v>0</v>
      </c>
    </row>
    <row r="69" spans="1:41" s="113" customFormat="1" ht="15.75" hidden="1" thickBot="1" x14ac:dyDescent="0.3">
      <c r="A69" s="26" t="s">
        <v>139</v>
      </c>
      <c r="B69" s="27"/>
      <c r="C69" s="27"/>
      <c r="D69" s="25" t="s">
        <v>45</v>
      </c>
      <c r="E69" s="77"/>
      <c r="F69" s="360"/>
      <c r="G69" s="213">
        <f t="shared" ref="G69:R69" si="88">SUM(G70:G70)</f>
        <v>0</v>
      </c>
      <c r="H69" s="213">
        <f t="shared" si="88"/>
        <v>0</v>
      </c>
      <c r="I69" s="213">
        <f t="shared" si="88"/>
        <v>0</v>
      </c>
      <c r="J69" s="213">
        <f t="shared" si="88"/>
        <v>0</v>
      </c>
      <c r="K69" s="213">
        <f t="shared" si="88"/>
        <v>0</v>
      </c>
      <c r="L69" s="213">
        <f t="shared" si="88"/>
        <v>0</v>
      </c>
      <c r="M69" s="213">
        <f t="shared" si="88"/>
        <v>0</v>
      </c>
      <c r="N69" s="213">
        <f t="shared" si="88"/>
        <v>0</v>
      </c>
      <c r="O69" s="213">
        <f t="shared" si="88"/>
        <v>0</v>
      </c>
      <c r="P69" s="213">
        <f t="shared" si="88"/>
        <v>0</v>
      </c>
      <c r="Q69" s="213">
        <f t="shared" si="88"/>
        <v>0</v>
      </c>
      <c r="R69" s="213">
        <f t="shared" si="88"/>
        <v>0</v>
      </c>
    </row>
    <row r="70" spans="1:41" s="240" customFormat="1" ht="39.75" hidden="1" thickBot="1" x14ac:dyDescent="0.3">
      <c r="A70" s="337" t="s">
        <v>402</v>
      </c>
      <c r="B70" s="351" t="s">
        <v>400</v>
      </c>
      <c r="C70" s="351" t="s">
        <v>94</v>
      </c>
      <c r="D70" s="349" t="s">
        <v>401</v>
      </c>
      <c r="E70" s="269" t="s">
        <v>387</v>
      </c>
      <c r="F70" s="361" t="s">
        <v>392</v>
      </c>
      <c r="G70" s="270">
        <f t="shared" ref="G70" si="89">SUM(H70+I70)</f>
        <v>0</v>
      </c>
      <c r="H70" s="270"/>
      <c r="I70" s="270"/>
      <c r="J70" s="270"/>
      <c r="K70" s="270">
        <f t="shared" ref="K70" si="90">SUM(L70+M70)</f>
        <v>0</v>
      </c>
      <c r="L70" s="270"/>
      <c r="M70" s="270"/>
      <c r="N70" s="270"/>
      <c r="O70" s="270">
        <f t="shared" ref="O70" si="91">SUM(G70+K70)</f>
        <v>0</v>
      </c>
      <c r="P70" s="270">
        <f t="shared" ref="P70" si="92">SUM(H70+L70)</f>
        <v>0</v>
      </c>
      <c r="Q70" s="270">
        <f t="shared" ref="Q70" si="93">SUM(I70+M70)</f>
        <v>0</v>
      </c>
      <c r="R70" s="270">
        <f t="shared" ref="R70" si="94">SUM(J70+N70)</f>
        <v>0</v>
      </c>
    </row>
    <row r="71" spans="1:41" s="31" customFormat="1" ht="15.75" thickBot="1" x14ac:dyDescent="0.3">
      <c r="A71" s="344" t="s">
        <v>210</v>
      </c>
      <c r="B71" s="345" t="s">
        <v>210</v>
      </c>
      <c r="C71" s="345" t="s">
        <v>210</v>
      </c>
      <c r="D71" s="346" t="s">
        <v>216</v>
      </c>
      <c r="E71" s="347" t="s">
        <v>210</v>
      </c>
      <c r="F71" s="362" t="s">
        <v>210</v>
      </c>
      <c r="G71" s="348">
        <f>SUM(G68+G65+G62+G46+G33+G24+G12+G29)</f>
        <v>51879129</v>
      </c>
      <c r="H71" s="348">
        <f t="shared" ref="H71:K71" si="95">SUM(H68+H65+H62+H46+H33+H24+H12+H29)</f>
        <v>51547289</v>
      </c>
      <c r="I71" s="348">
        <f t="shared" si="95"/>
        <v>331840</v>
      </c>
      <c r="J71" s="348">
        <f t="shared" si="95"/>
        <v>106000</v>
      </c>
      <c r="K71" s="348">
        <f t="shared" si="95"/>
        <v>0</v>
      </c>
      <c r="L71" s="348">
        <f t="shared" ref="L71:R71" si="96">SUM(L68+L65+L62+L46+L33+L24+L12+L29)</f>
        <v>0</v>
      </c>
      <c r="M71" s="348">
        <f t="shared" si="96"/>
        <v>0</v>
      </c>
      <c r="N71" s="348">
        <f t="shared" si="96"/>
        <v>0</v>
      </c>
      <c r="O71" s="348">
        <f t="shared" si="96"/>
        <v>40083573</v>
      </c>
      <c r="P71" s="348">
        <f t="shared" si="96"/>
        <v>39751733</v>
      </c>
      <c r="Q71" s="348">
        <f t="shared" si="96"/>
        <v>331840</v>
      </c>
      <c r="R71" s="329">
        <f t="shared" si="96"/>
        <v>106000</v>
      </c>
    </row>
    <row r="72" spans="1:41" ht="15" x14ac:dyDescent="0.2">
      <c r="A72" s="30"/>
      <c r="B72" s="30"/>
      <c r="C72" s="30"/>
      <c r="D72" s="31"/>
      <c r="E72" s="32"/>
      <c r="F72" s="32"/>
      <c r="G72" s="3"/>
    </row>
    <row r="73" spans="1:41" s="91" customFormat="1" ht="21.75" customHeight="1" x14ac:dyDescent="0.3">
      <c r="B73" s="91" t="s">
        <v>453</v>
      </c>
      <c r="C73" s="1"/>
      <c r="D73" s="1"/>
      <c r="E73" s="1"/>
      <c r="F73" s="1"/>
      <c r="G73" s="1"/>
    </row>
    <row r="74" spans="1:41" ht="18.75" x14ac:dyDescent="0.3">
      <c r="B74" s="91" t="s">
        <v>454</v>
      </c>
      <c r="C74" s="91"/>
      <c r="D74" s="289"/>
      <c r="E74" s="272"/>
      <c r="F74" s="91"/>
      <c r="G74" s="91"/>
    </row>
    <row r="75" spans="1:41" ht="23.25" customHeight="1" x14ac:dyDescent="0.2">
      <c r="A75" s="446" t="s">
        <v>63</v>
      </c>
      <c r="B75" s="446"/>
      <c r="C75" s="446"/>
      <c r="D75" s="446"/>
      <c r="E75" s="446"/>
      <c r="F75" s="446"/>
      <c r="G75" s="19"/>
      <c r="H75" s="19"/>
      <c r="I75" s="19"/>
      <c r="J75" s="19"/>
    </row>
    <row r="76" spans="1:41" ht="20.25" customHeight="1" x14ac:dyDescent="0.2">
      <c r="A76" s="446" t="s">
        <v>66</v>
      </c>
      <c r="B76" s="446"/>
      <c r="C76" s="446"/>
      <c r="D76" s="446"/>
      <c r="E76" s="446"/>
      <c r="F76" s="446"/>
      <c r="G76" s="19"/>
      <c r="H76" s="19"/>
      <c r="I76" s="19"/>
      <c r="J76" s="19"/>
      <c r="K76" s="19"/>
      <c r="L76" s="450"/>
      <c r="M76" s="450"/>
      <c r="N76" s="450"/>
      <c r="O76" s="450"/>
      <c r="P76" s="450"/>
      <c r="Q76" s="450"/>
      <c r="R76" s="450"/>
    </row>
    <row r="77" spans="1:41" ht="20.25" customHeight="1" x14ac:dyDescent="0.2">
      <c r="A77" s="446" t="s">
        <v>69</v>
      </c>
      <c r="B77" s="446"/>
      <c r="C77" s="446"/>
      <c r="D77" s="446"/>
      <c r="E77" s="446"/>
      <c r="F77" s="446"/>
      <c r="G77" s="19"/>
      <c r="H77" s="19"/>
      <c r="I77" s="19"/>
      <c r="J77" s="19"/>
      <c r="K77" s="19"/>
      <c r="L77" s="450"/>
      <c r="M77" s="450"/>
      <c r="N77" s="450"/>
      <c r="O77" s="450"/>
      <c r="P77" s="450"/>
      <c r="Q77" s="450"/>
      <c r="R77" s="450"/>
    </row>
    <row r="78" spans="1:41" ht="30.75" customHeight="1" x14ac:dyDescent="0.2">
      <c r="A78" s="446" t="s">
        <v>67</v>
      </c>
      <c r="B78" s="446"/>
      <c r="C78" s="446"/>
      <c r="D78" s="446"/>
      <c r="E78" s="446"/>
      <c r="F78" s="446"/>
      <c r="G78" s="19"/>
      <c r="H78" s="19"/>
      <c r="I78" s="19"/>
      <c r="J78" s="19"/>
      <c r="K78" s="19"/>
      <c r="L78" s="450"/>
      <c r="M78" s="450"/>
      <c r="N78" s="450"/>
      <c r="O78" s="450"/>
      <c r="P78" s="450"/>
      <c r="Q78" s="450"/>
      <c r="R78" s="450"/>
    </row>
    <row r="79" spans="1:41" ht="21" customHeight="1" x14ac:dyDescent="0.2">
      <c r="A79" s="446" t="s">
        <v>70</v>
      </c>
      <c r="B79" s="446"/>
      <c r="C79" s="446"/>
      <c r="D79" s="446"/>
      <c r="E79" s="446"/>
      <c r="F79" s="446"/>
      <c r="G79" s="19"/>
      <c r="H79" s="19"/>
      <c r="I79" s="19"/>
      <c r="J79" s="19"/>
      <c r="K79" s="19"/>
      <c r="L79" s="19"/>
      <c r="M79" s="19"/>
      <c r="N79" s="19"/>
      <c r="O79" s="19"/>
      <c r="P79" s="19"/>
      <c r="Q79" s="19"/>
    </row>
  </sheetData>
  <mergeCells count="28">
    <mergeCell ref="O4:P4"/>
    <mergeCell ref="L76:R78"/>
    <mergeCell ref="A79:F79"/>
    <mergeCell ref="A76:F76"/>
    <mergeCell ref="A75:F75"/>
    <mergeCell ref="H10:H11"/>
    <mergeCell ref="G10:G11"/>
    <mergeCell ref="B9:B11"/>
    <mergeCell ref="A9:A11"/>
    <mergeCell ref="F9:F11"/>
    <mergeCell ref="E9:E11"/>
    <mergeCell ref="D9:D11"/>
    <mergeCell ref="C9:C11"/>
    <mergeCell ref="A77:F77"/>
    <mergeCell ref="I10:J10"/>
    <mergeCell ref="I5:J5"/>
    <mergeCell ref="A78:F78"/>
    <mergeCell ref="A6:N6"/>
    <mergeCell ref="C7:D7"/>
    <mergeCell ref="K9:N9"/>
    <mergeCell ref="G9:J9"/>
    <mergeCell ref="O9:R9"/>
    <mergeCell ref="K10:K11"/>
    <mergeCell ref="L10:L11"/>
    <mergeCell ref="M10:N10"/>
    <mergeCell ref="O10:O11"/>
    <mergeCell ref="P10:P11"/>
    <mergeCell ref="Q10:R10"/>
  </mergeCells>
  <phoneticPr fontId="26" type="noConversion"/>
  <pageMargins left="0.2" right="0.2" top="0.68" bottom="0.28999999999999998" header="0.43307086614173229" footer="0.19685039370078741"/>
  <pageSetup paperSize="9" scale="69" fitToHeight="32" orientation="landscape"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70" zoomScaleNormal="70" workbookViewId="0">
      <selection activeCell="B3" sqref="B3"/>
    </sheetView>
  </sheetViews>
  <sheetFormatPr defaultColWidth="8.83203125" defaultRowHeight="16.5" x14ac:dyDescent="0.25"/>
  <cols>
    <col min="1" max="1" width="8.83203125" style="132"/>
    <col min="2" max="2" width="132.1640625" style="131" customWidth="1"/>
    <col min="3" max="3" width="16.83203125" style="131" customWidth="1"/>
    <col min="4" max="4" width="8.83203125" style="131"/>
    <col min="5" max="5" width="17.5" style="131" customWidth="1"/>
    <col min="6" max="9" width="8.83203125" style="131"/>
    <col min="10" max="16384" width="8.83203125" style="133"/>
  </cols>
  <sheetData>
    <row r="1" spans="1:9" ht="16.899999999999999" customHeight="1" x14ac:dyDescent="0.25">
      <c r="B1" s="282" t="s">
        <v>457</v>
      </c>
      <c r="C1" s="138"/>
      <c r="D1" s="380"/>
    </row>
    <row r="2" spans="1:9" x14ac:dyDescent="0.25">
      <c r="B2" s="282" t="s">
        <v>456</v>
      </c>
      <c r="C2" s="138"/>
    </row>
    <row r="3" spans="1:9" x14ac:dyDescent="0.25">
      <c r="B3" s="290" t="s">
        <v>459</v>
      </c>
      <c r="C3" s="138"/>
    </row>
    <row r="4" spans="1:9" x14ac:dyDescent="0.25">
      <c r="B4" s="138"/>
      <c r="C4" s="138"/>
    </row>
    <row r="5" spans="1:9" s="136" customFormat="1" x14ac:dyDescent="0.25">
      <c r="A5" s="134"/>
      <c r="B5" s="135" t="s">
        <v>240</v>
      </c>
      <c r="C5" s="135"/>
      <c r="D5" s="137"/>
      <c r="E5" s="137"/>
      <c r="F5" s="137"/>
      <c r="G5" s="137"/>
      <c r="H5" s="137"/>
      <c r="I5" s="137"/>
    </row>
    <row r="6" spans="1:9" s="136" customFormat="1" x14ac:dyDescent="0.25">
      <c r="A6" s="134"/>
      <c r="B6" s="135" t="s">
        <v>301</v>
      </c>
      <c r="C6" s="135"/>
      <c r="D6" s="137"/>
      <c r="E6" s="137"/>
      <c r="F6" s="137"/>
      <c r="G6" s="137"/>
      <c r="H6" s="137"/>
      <c r="I6" s="137"/>
    </row>
    <row r="7" spans="1:9" s="136" customFormat="1" x14ac:dyDescent="0.25">
      <c r="A7" s="134"/>
      <c r="B7" s="135" t="s">
        <v>440</v>
      </c>
      <c r="C7" s="135"/>
      <c r="D7" s="137"/>
      <c r="E7" s="137"/>
      <c r="F7" s="137"/>
      <c r="G7" s="137"/>
      <c r="H7" s="137"/>
      <c r="I7" s="137"/>
    </row>
    <row r="8" spans="1:9" s="137" customFormat="1" x14ac:dyDescent="0.25">
      <c r="A8" s="222"/>
      <c r="B8" s="135"/>
      <c r="C8" s="135"/>
    </row>
    <row r="9" spans="1:9" s="131" customFormat="1" x14ac:dyDescent="0.25">
      <c r="A9" s="130" t="s">
        <v>248</v>
      </c>
      <c r="B9" s="130" t="s">
        <v>302</v>
      </c>
      <c r="C9" s="162"/>
    </row>
    <row r="10" spans="1:9" s="131" customFormat="1" x14ac:dyDescent="0.25">
      <c r="A10" s="130">
        <v>1</v>
      </c>
      <c r="B10" s="223" t="s">
        <v>241</v>
      </c>
      <c r="C10" s="163"/>
    </row>
    <row r="11" spans="1:9" s="131" customFormat="1" x14ac:dyDescent="0.25">
      <c r="A11" s="130">
        <v>2</v>
      </c>
      <c r="B11" s="223" t="s">
        <v>242</v>
      </c>
      <c r="C11" s="163"/>
    </row>
    <row r="12" spans="1:9" s="131" customFormat="1" x14ac:dyDescent="0.25">
      <c r="A12" s="130">
        <v>3</v>
      </c>
      <c r="B12" s="224" t="s">
        <v>355</v>
      </c>
      <c r="C12" s="284"/>
      <c r="D12" s="162"/>
    </row>
    <row r="13" spans="1:9" s="131" customFormat="1" x14ac:dyDescent="0.25">
      <c r="A13" s="130">
        <v>4</v>
      </c>
      <c r="B13" s="224" t="s">
        <v>356</v>
      </c>
      <c r="C13" s="284"/>
      <c r="D13" s="162"/>
    </row>
    <row r="14" spans="1:9" s="131" customFormat="1" x14ac:dyDescent="0.25">
      <c r="A14" s="130">
        <v>5</v>
      </c>
      <c r="B14" s="224" t="s">
        <v>357</v>
      </c>
      <c r="C14" s="284"/>
      <c r="D14" s="162"/>
    </row>
    <row r="15" spans="1:9" s="131" customFormat="1" x14ac:dyDescent="0.25">
      <c r="A15" s="130">
        <v>6</v>
      </c>
      <c r="B15" s="224" t="s">
        <v>358</v>
      </c>
      <c r="C15" s="284"/>
      <c r="D15" s="162"/>
    </row>
    <row r="16" spans="1:9" s="131" customFormat="1" x14ac:dyDescent="0.25">
      <c r="A16" s="130">
        <v>7</v>
      </c>
      <c r="B16" s="224" t="s">
        <v>359</v>
      </c>
      <c r="C16" s="284"/>
      <c r="D16" s="162"/>
    </row>
    <row r="17" spans="1:5" s="131" customFormat="1" x14ac:dyDescent="0.25">
      <c r="A17" s="130">
        <v>8</v>
      </c>
      <c r="B17" s="224" t="s">
        <v>360</v>
      </c>
      <c r="C17" s="284"/>
      <c r="D17" s="162"/>
    </row>
    <row r="18" spans="1:5" s="131" customFormat="1" x14ac:dyDescent="0.25">
      <c r="A18" s="130">
        <v>9</v>
      </c>
      <c r="B18" s="224" t="s">
        <v>366</v>
      </c>
      <c r="C18" s="284"/>
      <c r="D18" s="162"/>
      <c r="E18" s="462"/>
    </row>
    <row r="19" spans="1:5" s="131" customFormat="1" x14ac:dyDescent="0.25">
      <c r="A19" s="130">
        <v>10</v>
      </c>
      <c r="B19" s="224" t="s">
        <v>367</v>
      </c>
      <c r="C19" s="284"/>
      <c r="E19" s="462"/>
    </row>
    <row r="20" spans="1:5" s="131" customFormat="1" x14ac:dyDescent="0.25">
      <c r="A20" s="130">
        <v>11</v>
      </c>
      <c r="B20" s="224" t="s">
        <v>368</v>
      </c>
      <c r="C20" s="284"/>
      <c r="E20" s="462"/>
    </row>
    <row r="21" spans="1:5" s="131" customFormat="1" x14ac:dyDescent="0.25">
      <c r="A21" s="130">
        <v>12</v>
      </c>
      <c r="B21" s="224" t="s">
        <v>361</v>
      </c>
      <c r="C21" s="284"/>
      <c r="E21" s="462"/>
    </row>
    <row r="22" spans="1:5" s="131" customFormat="1" ht="33" x14ac:dyDescent="0.25">
      <c r="A22" s="130">
        <v>13</v>
      </c>
      <c r="B22" s="225" t="s">
        <v>370</v>
      </c>
      <c r="C22" s="284"/>
    </row>
    <row r="23" spans="1:5" s="131" customFormat="1" x14ac:dyDescent="0.25">
      <c r="A23" s="130">
        <v>14</v>
      </c>
      <c r="B23" s="224" t="s">
        <v>369</v>
      </c>
      <c r="C23" s="284"/>
    </row>
    <row r="24" spans="1:5" s="131" customFormat="1" x14ac:dyDescent="0.25">
      <c r="A24" s="130">
        <v>15</v>
      </c>
      <c r="B24" s="226" t="s">
        <v>362</v>
      </c>
      <c r="C24" s="282"/>
    </row>
    <row r="25" spans="1:5" s="131" customFormat="1" x14ac:dyDescent="0.25">
      <c r="A25" s="130">
        <v>16</v>
      </c>
      <c r="B25" s="226" t="s">
        <v>363</v>
      </c>
      <c r="C25" s="282"/>
    </row>
    <row r="26" spans="1:5" s="131" customFormat="1" x14ac:dyDescent="0.25">
      <c r="A26" s="130">
        <v>17</v>
      </c>
      <c r="B26" s="226" t="s">
        <v>364</v>
      </c>
      <c r="C26" s="282"/>
    </row>
    <row r="27" spans="1:5" s="131" customFormat="1" x14ac:dyDescent="0.25">
      <c r="A27" s="130">
        <v>18</v>
      </c>
      <c r="B27" s="226" t="s">
        <v>393</v>
      </c>
      <c r="C27" s="282"/>
    </row>
    <row r="28" spans="1:5" s="131" customFormat="1" ht="33" x14ac:dyDescent="0.25">
      <c r="A28" s="130">
        <v>19</v>
      </c>
      <c r="B28" s="227" t="s">
        <v>365</v>
      </c>
      <c r="C28" s="282"/>
    </row>
    <row r="29" spans="1:5" s="131" customFormat="1" x14ac:dyDescent="0.25">
      <c r="A29" s="130">
        <v>20</v>
      </c>
      <c r="B29" s="224" t="s">
        <v>371</v>
      </c>
      <c r="C29" s="284"/>
    </row>
    <row r="30" spans="1:5" s="131" customFormat="1" x14ac:dyDescent="0.25">
      <c r="A30" s="130">
        <v>21</v>
      </c>
      <c r="B30" s="224" t="s">
        <v>373</v>
      </c>
      <c r="C30" s="284"/>
    </row>
    <row r="31" spans="1:5" s="131" customFormat="1" x14ac:dyDescent="0.25">
      <c r="A31" s="130">
        <v>22</v>
      </c>
      <c r="B31" s="224" t="s">
        <v>374</v>
      </c>
      <c r="C31" s="284"/>
    </row>
    <row r="32" spans="1:5" s="131" customFormat="1" x14ac:dyDescent="0.25">
      <c r="A32" s="130">
        <v>23</v>
      </c>
      <c r="B32" s="224" t="s">
        <v>375</v>
      </c>
      <c r="C32" s="284"/>
    </row>
    <row r="33" spans="1:3" s="131" customFormat="1" x14ac:dyDescent="0.25">
      <c r="A33" s="130">
        <v>24</v>
      </c>
      <c r="B33" s="224" t="s">
        <v>376</v>
      </c>
      <c r="C33" s="284"/>
    </row>
    <row r="34" spans="1:3" s="131" customFormat="1" x14ac:dyDescent="0.25">
      <c r="A34" s="130">
        <v>25</v>
      </c>
      <c r="B34" s="224" t="s">
        <v>377</v>
      </c>
      <c r="C34" s="284"/>
    </row>
    <row r="35" spans="1:3" s="131" customFormat="1" x14ac:dyDescent="0.25">
      <c r="A35" s="130">
        <v>26</v>
      </c>
      <c r="B35" s="224" t="s">
        <v>372</v>
      </c>
      <c r="C35" s="284"/>
    </row>
    <row r="36" spans="1:3" s="131" customFormat="1" x14ac:dyDescent="0.25">
      <c r="A36" s="130">
        <v>27</v>
      </c>
      <c r="B36" s="223" t="s">
        <v>243</v>
      </c>
      <c r="C36" s="285"/>
    </row>
    <row r="37" spans="1:3" s="131" customFormat="1" ht="18" customHeight="1" x14ac:dyDescent="0.25">
      <c r="A37" s="130">
        <v>28</v>
      </c>
      <c r="B37" s="274" t="s">
        <v>347</v>
      </c>
      <c r="C37" s="286"/>
    </row>
    <row r="38" spans="1:3" s="131" customFormat="1" ht="33" x14ac:dyDescent="0.25">
      <c r="A38" s="130">
        <v>29</v>
      </c>
      <c r="B38" s="275" t="s">
        <v>249</v>
      </c>
      <c r="C38" s="287"/>
    </row>
    <row r="39" spans="1:3" s="131" customFormat="1" ht="33" x14ac:dyDescent="0.25">
      <c r="A39" s="130">
        <v>30</v>
      </c>
      <c r="B39" s="275" t="s">
        <v>250</v>
      </c>
      <c r="C39" s="287"/>
    </row>
    <row r="40" spans="1:3" s="131" customFormat="1" ht="33" x14ac:dyDescent="0.25">
      <c r="A40" s="130">
        <v>31</v>
      </c>
      <c r="B40" s="275" t="s">
        <v>251</v>
      </c>
      <c r="C40" s="287"/>
    </row>
    <row r="41" spans="1:3" s="131" customFormat="1" x14ac:dyDescent="0.25">
      <c r="A41" s="130">
        <v>32</v>
      </c>
      <c r="B41" s="131" t="s">
        <v>349</v>
      </c>
      <c r="C41" s="287"/>
    </row>
    <row r="42" spans="1:3" s="131" customFormat="1" ht="33" x14ac:dyDescent="0.25">
      <c r="A42" s="130">
        <v>33</v>
      </c>
      <c r="B42" s="275" t="s">
        <v>252</v>
      </c>
      <c r="C42" s="287"/>
    </row>
    <row r="43" spans="1:3" s="131" customFormat="1" ht="33" x14ac:dyDescent="0.25">
      <c r="A43" s="130">
        <v>34</v>
      </c>
      <c r="B43" s="276" t="s">
        <v>253</v>
      </c>
      <c r="C43" s="288"/>
    </row>
    <row r="44" spans="1:3" s="131" customFormat="1" ht="33" x14ac:dyDescent="0.25">
      <c r="A44" s="130">
        <v>35</v>
      </c>
      <c r="B44" s="276" t="s">
        <v>254</v>
      </c>
      <c r="C44" s="288"/>
    </row>
    <row r="45" spans="1:3" s="131" customFormat="1" ht="33" x14ac:dyDescent="0.25">
      <c r="A45" s="130">
        <v>36</v>
      </c>
      <c r="B45" s="275" t="s">
        <v>255</v>
      </c>
      <c r="C45" s="287"/>
    </row>
    <row r="46" spans="1:3" s="131" customFormat="1" ht="33" x14ac:dyDescent="0.25">
      <c r="A46" s="130">
        <v>37</v>
      </c>
      <c r="B46" s="275" t="s">
        <v>256</v>
      </c>
      <c r="C46" s="287"/>
    </row>
    <row r="47" spans="1:3" s="131" customFormat="1" x14ac:dyDescent="0.25">
      <c r="A47" s="130">
        <v>38</v>
      </c>
      <c r="B47" s="275" t="s">
        <v>257</v>
      </c>
      <c r="C47" s="287"/>
    </row>
    <row r="48" spans="1:3" s="131" customFormat="1" x14ac:dyDescent="0.25">
      <c r="A48" s="130">
        <v>39</v>
      </c>
      <c r="B48" s="276" t="s">
        <v>348</v>
      </c>
      <c r="C48" s="288"/>
    </row>
    <row r="49" spans="1:3" s="131" customFormat="1" x14ac:dyDescent="0.25">
      <c r="A49" s="130">
        <v>40</v>
      </c>
      <c r="B49" s="275" t="s">
        <v>258</v>
      </c>
      <c r="C49" s="287"/>
    </row>
    <row r="50" spans="1:3" s="131" customFormat="1" ht="33" x14ac:dyDescent="0.25">
      <c r="A50" s="130">
        <v>41</v>
      </c>
      <c r="B50" s="275" t="s">
        <v>259</v>
      </c>
      <c r="C50" s="287"/>
    </row>
    <row r="51" spans="1:3" s="131" customFormat="1" ht="33" x14ac:dyDescent="0.25">
      <c r="A51" s="130">
        <v>42</v>
      </c>
      <c r="B51" s="275" t="s">
        <v>260</v>
      </c>
      <c r="C51" s="287"/>
    </row>
    <row r="52" spans="1:3" s="131" customFormat="1" ht="33" x14ac:dyDescent="0.25">
      <c r="A52" s="130">
        <v>43</v>
      </c>
      <c r="B52" s="275" t="s">
        <v>261</v>
      </c>
      <c r="C52" s="287"/>
    </row>
    <row r="53" spans="1:3" s="131" customFormat="1" ht="33" x14ac:dyDescent="0.25">
      <c r="A53" s="130">
        <v>44</v>
      </c>
      <c r="B53" s="275" t="s">
        <v>262</v>
      </c>
      <c r="C53" s="287"/>
    </row>
    <row r="54" spans="1:3" s="131" customFormat="1" ht="33" x14ac:dyDescent="0.25">
      <c r="A54" s="130">
        <v>45</v>
      </c>
      <c r="B54" s="275" t="s">
        <v>263</v>
      </c>
      <c r="C54" s="287"/>
    </row>
    <row r="55" spans="1:3" s="131" customFormat="1" ht="34.9" customHeight="1" x14ac:dyDescent="0.25">
      <c r="A55" s="130">
        <v>46</v>
      </c>
      <c r="B55" s="274" t="s">
        <v>264</v>
      </c>
      <c r="C55" s="286"/>
    </row>
    <row r="56" spans="1:3" s="131" customFormat="1" x14ac:dyDescent="0.25">
      <c r="A56" s="130">
        <v>47</v>
      </c>
      <c r="B56" s="275" t="s">
        <v>265</v>
      </c>
      <c r="C56" s="287"/>
    </row>
    <row r="57" spans="1:3" s="131" customFormat="1" ht="33" x14ac:dyDescent="0.25">
      <c r="A57" s="130">
        <v>48</v>
      </c>
      <c r="B57" s="278" t="s">
        <v>266</v>
      </c>
      <c r="C57" s="287"/>
    </row>
    <row r="58" spans="1:3" s="131" customFormat="1" ht="33" x14ac:dyDescent="0.25">
      <c r="A58" s="130">
        <v>49</v>
      </c>
      <c r="B58" s="276" t="s">
        <v>267</v>
      </c>
      <c r="C58" s="288"/>
    </row>
    <row r="59" spans="1:3" s="131" customFormat="1" x14ac:dyDescent="0.25">
      <c r="A59" s="130">
        <v>50</v>
      </c>
      <c r="B59" s="276" t="s">
        <v>268</v>
      </c>
      <c r="C59" s="288"/>
    </row>
    <row r="60" spans="1:3" s="131" customFormat="1" ht="33" x14ac:dyDescent="0.25">
      <c r="A60" s="130">
        <v>51</v>
      </c>
      <c r="B60" s="275" t="s">
        <v>269</v>
      </c>
      <c r="C60" s="287"/>
    </row>
    <row r="61" spans="1:3" s="131" customFormat="1" ht="33" x14ac:dyDescent="0.25">
      <c r="A61" s="130">
        <v>52</v>
      </c>
      <c r="B61" s="275" t="s">
        <v>270</v>
      </c>
      <c r="C61" s="287"/>
    </row>
    <row r="62" spans="1:3" s="131" customFormat="1" x14ac:dyDescent="0.25">
      <c r="A62" s="130">
        <v>53</v>
      </c>
      <c r="B62" s="276" t="s">
        <v>271</v>
      </c>
      <c r="C62" s="277"/>
    </row>
    <row r="63" spans="1:3" s="131" customFormat="1" x14ac:dyDescent="0.25">
      <c r="A63" s="130">
        <v>54</v>
      </c>
      <c r="B63" s="276" t="s">
        <v>353</v>
      </c>
      <c r="C63" s="277"/>
    </row>
    <row r="64" spans="1:3" s="131" customFormat="1" x14ac:dyDescent="0.25">
      <c r="A64" s="130">
        <v>55</v>
      </c>
      <c r="B64" s="228" t="s">
        <v>244</v>
      </c>
      <c r="C64" s="137"/>
    </row>
    <row r="65" spans="1:7" s="131" customFormat="1" x14ac:dyDescent="0.25">
      <c r="A65" s="130">
        <v>56</v>
      </c>
      <c r="B65" s="229" t="s">
        <v>350</v>
      </c>
    </row>
    <row r="66" spans="1:7" s="131" customFormat="1" x14ac:dyDescent="0.25">
      <c r="A66" s="130">
        <v>57</v>
      </c>
      <c r="B66" s="223" t="s">
        <v>352</v>
      </c>
      <c r="C66" s="163"/>
    </row>
    <row r="67" spans="1:7" s="131" customFormat="1" x14ac:dyDescent="0.25">
      <c r="A67" s="130">
        <v>58</v>
      </c>
      <c r="B67" s="230" t="s">
        <v>245</v>
      </c>
      <c r="C67" s="165"/>
    </row>
    <row r="68" spans="1:7" s="131" customFormat="1" x14ac:dyDescent="0.25">
      <c r="A68" s="130">
        <v>59</v>
      </c>
      <c r="B68" s="224" t="s">
        <v>246</v>
      </c>
      <c r="C68" s="164"/>
    </row>
    <row r="69" spans="1:7" s="137" customFormat="1" x14ac:dyDescent="0.25">
      <c r="A69" s="130">
        <v>60</v>
      </c>
      <c r="B69" s="228" t="s">
        <v>351</v>
      </c>
    </row>
    <row r="70" spans="1:7" s="137" customFormat="1" x14ac:dyDescent="0.25">
      <c r="A70" s="130">
        <v>61</v>
      </c>
      <c r="B70" s="228" t="s">
        <v>247</v>
      </c>
    </row>
    <row r="71" spans="1:7" s="131" customFormat="1" x14ac:dyDescent="0.25">
      <c r="A71" s="162"/>
    </row>
    <row r="72" spans="1:7" s="131" customFormat="1" ht="19.149999999999999" customHeight="1" x14ac:dyDescent="0.3">
      <c r="A72" s="138"/>
      <c r="B72" s="91" t="s">
        <v>453</v>
      </c>
      <c r="C72" s="1"/>
      <c r="D72" s="1"/>
      <c r="E72" s="1"/>
      <c r="F72" s="1"/>
      <c r="G72" s="1"/>
    </row>
    <row r="73" spans="1:7" s="131" customFormat="1" ht="18.75" x14ac:dyDescent="0.3">
      <c r="A73" s="162"/>
      <c r="B73" s="91" t="s">
        <v>454</v>
      </c>
      <c r="C73" s="91"/>
      <c r="D73" s="289"/>
      <c r="E73" s="272"/>
      <c r="F73" s="91"/>
      <c r="G73" s="91"/>
    </row>
  </sheetData>
  <mergeCells count="1">
    <mergeCell ref="E18:E21"/>
  </mergeCells>
  <pageMargins left="0.70866141732283472" right="0.32" top="0.54" bottom="0.74803149606299213" header="0.31496062992125984" footer="0.31496062992125984"/>
  <pageSetup paperSize="9" scale="73"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4.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8</vt:i4>
      </vt:variant>
    </vt:vector>
  </HeadingPairs>
  <TitlesOfParts>
    <vt:vector size="13" baseType="lpstr">
      <vt:lpstr>2 джерела</vt:lpstr>
      <vt:lpstr>3 видатки</vt:lpstr>
      <vt:lpstr>4 кредитов</vt:lpstr>
      <vt:lpstr>7 програми</vt:lpstr>
      <vt:lpstr>8 установи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'4 кредитов'!Область_печати</vt:lpstr>
      <vt:lpstr>'7 програми'!Область_печати</vt:lpstr>
      <vt:lpstr>'8 установи'!Область_печати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Квасник</cp:lastModifiedBy>
  <cp:lastPrinted>2023-12-14T11:57:10Z</cp:lastPrinted>
  <dcterms:created xsi:type="dcterms:W3CDTF">2014-01-17T10:52:16Z</dcterms:created>
  <dcterms:modified xsi:type="dcterms:W3CDTF">2023-12-15T08:21:41Z</dcterms:modified>
</cp:coreProperties>
</file>