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МВК'!$A$1:$Q$21</definedName>
    <definedName name="_xlnm.Print_Area" localSheetId="1">'додаток 3 МВК'!$A$1:$Q$15</definedName>
  </definedNames>
  <calcPr calcId="145621"/>
</workbook>
</file>

<file path=xl/calcChain.xml><?xml version="1.0" encoding="utf-8"?>
<calcChain xmlns="http://schemas.openxmlformats.org/spreadsheetml/2006/main">
  <c r="K11" i="9" l="1"/>
  <c r="C12" i="9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Q16" i="8" s="1"/>
  <c r="H17" i="8"/>
  <c r="K17" i="8"/>
  <c r="C18" i="8"/>
  <c r="D18" i="8"/>
  <c r="F18" i="8"/>
  <c r="G18" i="8"/>
  <c r="I18" i="8"/>
  <c r="J18" i="8"/>
  <c r="H9" i="9"/>
  <c r="H10" i="9"/>
  <c r="M10" i="9"/>
  <c r="M12" i="9" s="1"/>
  <c r="P10" i="9"/>
  <c r="P12" i="9" s="1"/>
  <c r="H12" i="9" l="1"/>
  <c r="N17" i="8"/>
  <c r="Q17" i="8"/>
  <c r="N15" i="8"/>
  <c r="Q15" i="8"/>
  <c r="Q14" i="8"/>
  <c r="N14" i="8"/>
  <c r="Q13" i="8"/>
  <c r="N13" i="8"/>
  <c r="N12" i="8"/>
  <c r="Q12" i="8"/>
  <c r="N11" i="8"/>
  <c r="Q11" i="8"/>
  <c r="N10" i="8"/>
  <c r="Q10" i="8"/>
  <c r="Q9" i="8"/>
  <c r="N9" i="8"/>
  <c r="N10" i="9"/>
  <c r="N12" i="9" s="1"/>
  <c r="N8" i="8"/>
  <c r="P18" i="8"/>
  <c r="Q10" i="9"/>
  <c r="Q12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<sst xmlns="http://schemas.openxmlformats.org/spreadsheetml/2006/main" count="87" uniqueCount="56">
  <si>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</si>
  <si>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</si>
  <si>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</si>
  <si>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</si>
  <si>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</si>
  <si>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</si>
  <si>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</si>
  <si>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</si>
  <si>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</si>
  <si>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</si>
  <si>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</si>
  <si>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</si>
  <si>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</si>
  <si>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</si>
  <si>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</si>
  <si>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</si>
  <si>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</si>
  <si>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</si>
  <si>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</si>
  <si>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</si>
  <si>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</si>
  <si>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</si>
  <si>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</si>
  <si>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</si>
  <si>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</si>
  <si>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</si>
  <si>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</si>
  <si>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</si>
  <si>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</si>
  <si>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</si>
  <si>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</si>
  <si>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</si>
  <si>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</si>
  <si>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</si>
  <si>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</si>
  <si>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</si>
  <si>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</si>
  <si>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</si>
  <si>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</si>
  <si>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</si>
  <si>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</si>
  <si>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</si>
  <si>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</si>
  <si>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Керуючий справами виконавчого комітету</t>
  </si>
  <si>
    <t>Касові видатки за 1 квартал 2020 р.</t>
  </si>
  <si>
    <t xml:space="preserve">Планові показники на 2021 рік </t>
  </si>
  <si>
    <t>Касові видатки за 1  квартал 2021 р.</t>
  </si>
  <si>
    <t xml:space="preserve">Планові показники на 1 квартал 2021 рік </t>
  </si>
  <si>
    <t>Касові видатки за 1 квартал 2021 р.</t>
  </si>
  <si>
    <t>Процент виконання до касових видатків за 1 квартал 2020 р.</t>
  </si>
  <si>
    <t>Лариса ГРОМАК</t>
  </si>
  <si>
    <t>Повернення довгострокових кредитів наданих індивідуальним забудовникам житла на селі</t>
  </si>
  <si>
    <t xml:space="preserve">Видатки бюджету Глухівської міської територіальної громади  за 1 квартал 2021 р. </t>
  </si>
  <si>
    <t xml:space="preserve">Кредитування з бюджету Глухівської міської територіальної громади за 1 квартал  2021 р. </t>
  </si>
  <si>
    <t>22.04.2021 № 128</t>
  </si>
  <si>
    <t>22.04.2021 №128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</si>
</sst>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8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4" fontId="6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5" fillId="0" borderId="1" xfId="0" applyFont="1" applyFill="1" applyBorder="1" applyAlignment="1">
      <alignment horizontal="justify" textRotation="90"/>
    </xf>
    <xf numFmtId="0" fontId="7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164" fontId="1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6" fillId="2" borderId="0" xfId="0" applyFont="1" applyFill="1" applyAlignment="1">
      <alignment horizontal="justify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justify"/>
    </xf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R21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B33" sqref="B33"/>
    </sheetView>
  </sheetViews>
  <sheetFormatPr defaultColWidth="9.140625" defaultRowHeight="12.75" x14ac:dyDescent="0.2"/>
  <cols>
    <col min="1" max="1" width="8.140625" style="9" customWidth="1"/>
    <col min="2" max="2" width="22.42578125" style="15" customWidth="1"/>
    <col min="3" max="3" width="9.28515625" style="15" bestFit="1" customWidth="1"/>
    <col min="4" max="4" width="8.28515625" style="15" bestFit="1" customWidth="1"/>
    <col min="5" max="5" width="9.28515625" style="15" bestFit="1" customWidth="1"/>
    <col min="6" max="6" width="13.5703125" style="16" bestFit="1" customWidth="1"/>
    <col min="7" max="7" width="11.5703125" style="4" bestFit="1" customWidth="1"/>
    <col min="8" max="8" width="11.5703125" style="6" bestFit="1" customWidth="1"/>
    <col min="9" max="10" width="11.5703125" style="4" bestFit="1" customWidth="1"/>
    <col min="11" max="11" width="9.140625" style="6" customWidth="1"/>
    <col min="12" max="12" width="8.28515625" style="6" bestFit="1" customWidth="1"/>
    <col min="13" max="13" width="10.140625" style="6" customWidth="1"/>
    <col min="14" max="14" width="8.140625" style="6" bestFit="1" customWidth="1"/>
    <col min="15" max="15" width="9.28515625" style="4" customWidth="1"/>
    <col min="16" max="16" width="10" style="4" customWidth="1"/>
    <col min="17" max="17" width="8.140625" style="6" bestFit="1" customWidth="1"/>
    <col min="18" max="16384" width="9.140625" style="4"/>
  </cols>
  <sheetData>
    <row r="1" spans="1:18" ht="15.6" customHeight="1" x14ac:dyDescent="0.2">
      <c r="K1" s="67" t="s">
        <v>13</v>
      </c>
      <c r="L1" s="67"/>
      <c r="M1" s="67"/>
      <c r="N1" s="67"/>
      <c r="O1" s="67"/>
      <c r="P1" s="67"/>
      <c r="Q1" s="4"/>
      <c r="R1" s="7"/>
    </row>
    <row r="2" spans="1:18" ht="16.149999999999999" customHeight="1" x14ac:dyDescent="0.4">
      <c r="C2" s="28"/>
      <c r="D2" s="79"/>
      <c r="E2" s="79"/>
      <c r="F2" s="79"/>
      <c r="G2" s="79"/>
      <c r="K2" s="74" t="s">
        <v>41</v>
      </c>
      <c r="L2" s="74"/>
      <c r="M2" s="74"/>
      <c r="N2" s="74"/>
      <c r="O2" s="74"/>
      <c r="P2" s="74"/>
      <c r="Q2" s="74"/>
      <c r="R2" s="17"/>
    </row>
    <row r="3" spans="1:18" x14ac:dyDescent="0.2">
      <c r="K3" s="9" t="s">
        <v>54</v>
      </c>
      <c r="L3" s="9"/>
      <c r="M3" s="9"/>
      <c r="N3" s="9"/>
      <c r="P3" s="8"/>
      <c r="Q3" s="4"/>
      <c r="R3" s="8"/>
    </row>
    <row r="4" spans="1:18" ht="18.75" x14ac:dyDescent="0.3">
      <c r="A4" s="78" t="s">
        <v>52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10"/>
    </row>
    <row r="5" spans="1:18" x14ac:dyDescent="0.2">
      <c r="A5" s="21"/>
      <c r="B5" s="22"/>
      <c r="C5" s="22"/>
      <c r="D5" s="22"/>
      <c r="E5" s="22"/>
      <c r="F5" s="23"/>
      <c r="G5" s="10"/>
      <c r="H5" s="10"/>
      <c r="I5" s="10"/>
      <c r="Q5" s="4" t="s">
        <v>14</v>
      </c>
    </row>
    <row r="6" spans="1:18" s="1" customFormat="1" ht="26.45" customHeight="1" x14ac:dyDescent="0.2">
      <c r="A6" s="29" t="s">
        <v>20</v>
      </c>
      <c r="B6" s="72" t="s">
        <v>18</v>
      </c>
      <c r="C6" s="69" t="s">
        <v>44</v>
      </c>
      <c r="D6" s="70"/>
      <c r="E6" s="71"/>
      <c r="F6" s="68" t="s">
        <v>45</v>
      </c>
      <c r="G6" s="68"/>
      <c r="H6" s="68"/>
      <c r="I6" s="69" t="s">
        <v>46</v>
      </c>
      <c r="J6" s="70"/>
      <c r="K6" s="71"/>
      <c r="L6" s="75" t="s">
        <v>49</v>
      </c>
      <c r="M6" s="76"/>
      <c r="N6" s="77"/>
      <c r="O6" s="68" t="s">
        <v>19</v>
      </c>
      <c r="P6" s="68"/>
      <c r="Q6" s="68"/>
    </row>
    <row r="7" spans="1:18" s="11" customFormat="1" ht="13.9" customHeight="1" x14ac:dyDescent="0.2">
      <c r="A7" s="30"/>
      <c r="B7" s="73"/>
      <c r="C7" s="57" t="s">
        <v>3</v>
      </c>
      <c r="D7" s="58" t="s">
        <v>4</v>
      </c>
      <c r="E7" s="59" t="s">
        <v>2</v>
      </c>
      <c r="F7" s="18" t="s">
        <v>3</v>
      </c>
      <c r="G7" s="19" t="s">
        <v>4</v>
      </c>
      <c r="H7" s="20" t="s">
        <v>2</v>
      </c>
      <c r="I7" s="58" t="s">
        <v>3</v>
      </c>
      <c r="J7" s="58" t="s">
        <v>4</v>
      </c>
      <c r="K7" s="59" t="s">
        <v>2</v>
      </c>
      <c r="L7" s="19" t="s">
        <v>3</v>
      </c>
      <c r="M7" s="19" t="s">
        <v>4</v>
      </c>
      <c r="N7" s="20" t="s">
        <v>2</v>
      </c>
      <c r="O7" s="3" t="s">
        <v>3</v>
      </c>
      <c r="P7" s="3" t="s">
        <v>17</v>
      </c>
      <c r="Q7" s="14" t="s">
        <v>2</v>
      </c>
    </row>
    <row r="8" spans="1:18" s="41" customFormat="1" x14ac:dyDescent="0.2">
      <c r="A8" s="36" t="s">
        <v>28</v>
      </c>
      <c r="B8" s="37" t="s">
        <v>29</v>
      </c>
      <c r="C8" s="38">
        <v>5133.5</v>
      </c>
      <c r="D8" s="38"/>
      <c r="E8" s="39">
        <f t="shared" ref="E8:E17" si="0">SUM(C8:D8)</f>
        <v>5133.5</v>
      </c>
      <c r="F8" s="38">
        <v>38400.1</v>
      </c>
      <c r="G8" s="38">
        <v>17</v>
      </c>
      <c r="H8" s="38">
        <f t="shared" ref="H8:H17" si="1">SUM(F8:G8)</f>
        <v>38417.1</v>
      </c>
      <c r="I8" s="38">
        <v>8155.7</v>
      </c>
      <c r="J8" s="38">
        <v>8.1</v>
      </c>
      <c r="K8" s="38">
        <f t="shared" ref="K8:K17" si="2">SUM(I8:J8)</f>
        <v>8163.8</v>
      </c>
      <c r="L8" s="40">
        <f t="shared" ref="L8:L18" si="3">SUM(I8/C8)*100</f>
        <v>158.87211454173567</v>
      </c>
      <c r="M8" s="40"/>
      <c r="N8" s="40">
        <f t="shared" ref="N8:N18" si="4">SUM(K8/E8)*100</f>
        <v>159.02990162657059</v>
      </c>
      <c r="O8" s="40">
        <f t="shared" ref="O8:O18" si="5">SUM(I8/F8)*100</f>
        <v>21.238746774096942</v>
      </c>
      <c r="P8" s="40">
        <f t="shared" ref="P8:P18" si="6">SUM(J8/G8)*100</f>
        <v>47.647058823529406</v>
      </c>
      <c r="Q8" s="40">
        <f t="shared" ref="Q8:Q18" si="7">SUM(K8/H8)*100</f>
        <v>21.250432749999352</v>
      </c>
    </row>
    <row r="9" spans="1:18" s="42" customFormat="1" x14ac:dyDescent="0.2">
      <c r="A9" s="36" t="s">
        <v>21</v>
      </c>
      <c r="B9" s="37" t="s">
        <v>30</v>
      </c>
      <c r="C9" s="38">
        <v>20724</v>
      </c>
      <c r="D9" s="38">
        <v>867.4</v>
      </c>
      <c r="E9" s="39">
        <f t="shared" si="0"/>
        <v>21591.4</v>
      </c>
      <c r="F9" s="38">
        <v>168844.2</v>
      </c>
      <c r="G9" s="38">
        <v>8598.2999999999993</v>
      </c>
      <c r="H9" s="38">
        <f t="shared" si="1"/>
        <v>177442.5</v>
      </c>
      <c r="I9" s="38">
        <v>31664.7</v>
      </c>
      <c r="J9" s="38">
        <v>931.9</v>
      </c>
      <c r="K9" s="38">
        <f t="shared" si="2"/>
        <v>32596.600000000002</v>
      </c>
      <c r="L9" s="40">
        <f t="shared" ref="L9:L17" si="8">SUM(I9/C9)*100</f>
        <v>152.79241459177766</v>
      </c>
      <c r="M9" s="40">
        <f t="shared" ref="M9:M15" si="9">SUM(J9/D9)*100</f>
        <v>107.43601567904082</v>
      </c>
      <c r="N9" s="40">
        <f t="shared" ref="N9:N17" si="10">SUM(K9/E9)*100</f>
        <v>150.97029372805838</v>
      </c>
      <c r="O9" s="40">
        <f t="shared" ref="O9:O17" si="11">SUM(I9/F9)*100</f>
        <v>18.753797879939018</v>
      </c>
      <c r="P9" s="40">
        <f t="shared" ref="P9:P16" si="12">SUM(J9/G9)*100</f>
        <v>10.838188944326205</v>
      </c>
      <c r="Q9" s="40">
        <f t="shared" ref="Q9:Q17" si="13">SUM(K9/H9)*100</f>
        <v>18.370232610563985</v>
      </c>
    </row>
    <row r="10" spans="1:18" s="42" customFormat="1" x14ac:dyDescent="0.2">
      <c r="A10" s="36" t="s">
        <v>22</v>
      </c>
      <c r="B10" s="37" t="s">
        <v>31</v>
      </c>
      <c r="C10" s="38">
        <v>16931.900000000001</v>
      </c>
      <c r="D10" s="38">
        <v>1479.2</v>
      </c>
      <c r="E10" s="39">
        <f t="shared" si="0"/>
        <v>18411.100000000002</v>
      </c>
      <c r="F10" s="38">
        <v>9390.2000000000007</v>
      </c>
      <c r="G10" s="38">
        <v>180</v>
      </c>
      <c r="H10" s="38">
        <f t="shared" si="1"/>
        <v>9570.2000000000007</v>
      </c>
      <c r="I10" s="38">
        <v>2792.4</v>
      </c>
      <c r="J10" s="38"/>
      <c r="K10" s="38">
        <f t="shared" si="2"/>
        <v>2792.4</v>
      </c>
      <c r="L10" s="40">
        <f t="shared" si="8"/>
        <v>16.491947153007043</v>
      </c>
      <c r="M10" s="40">
        <f t="shared" si="9"/>
        <v>0</v>
      </c>
      <c r="N10" s="40">
        <f t="shared" si="10"/>
        <v>15.16693733671535</v>
      </c>
      <c r="O10" s="40">
        <f t="shared" si="11"/>
        <v>29.737385785180294</v>
      </c>
      <c r="P10" s="40">
        <f t="shared" si="12"/>
        <v>0</v>
      </c>
      <c r="Q10" s="40">
        <f t="shared" si="13"/>
        <v>29.178073603477461</v>
      </c>
    </row>
    <row r="11" spans="1:18" s="42" customFormat="1" ht="38.25" x14ac:dyDescent="0.2">
      <c r="A11" s="36" t="s">
        <v>27</v>
      </c>
      <c r="B11" s="37" t="s">
        <v>32</v>
      </c>
      <c r="C11" s="38">
        <v>2047.8</v>
      </c>
      <c r="D11" s="38">
        <v>23.2</v>
      </c>
      <c r="E11" s="39">
        <f t="shared" si="0"/>
        <v>2071</v>
      </c>
      <c r="F11" s="38">
        <v>14505.9</v>
      </c>
      <c r="G11" s="38">
        <v>221.5</v>
      </c>
      <c r="H11" s="38">
        <f t="shared" si="1"/>
        <v>14727.4</v>
      </c>
      <c r="I11" s="38">
        <v>2839.4</v>
      </c>
      <c r="J11" s="38">
        <v>31.8</v>
      </c>
      <c r="K11" s="38">
        <f t="shared" si="2"/>
        <v>2871.2000000000003</v>
      </c>
      <c r="L11" s="40">
        <f t="shared" si="8"/>
        <v>138.65611876159784</v>
      </c>
      <c r="M11" s="40">
        <f t="shared" si="9"/>
        <v>137.06896551724139</v>
      </c>
      <c r="N11" s="40">
        <f t="shared" si="10"/>
        <v>138.6383389666828</v>
      </c>
      <c r="O11" s="40">
        <f t="shared" si="11"/>
        <v>19.574104329962292</v>
      </c>
      <c r="P11" s="40">
        <f t="shared" si="12"/>
        <v>14.356659142212189</v>
      </c>
      <c r="Q11" s="40">
        <f t="shared" si="13"/>
        <v>19.495633988348253</v>
      </c>
    </row>
    <row r="12" spans="1:18" s="42" customFormat="1" x14ac:dyDescent="0.2">
      <c r="A12" s="36" t="s">
        <v>23</v>
      </c>
      <c r="B12" s="37" t="s">
        <v>33</v>
      </c>
      <c r="C12" s="38">
        <v>688.3</v>
      </c>
      <c r="D12" s="38">
        <v>13.6</v>
      </c>
      <c r="E12" s="39">
        <f t="shared" si="0"/>
        <v>701.9</v>
      </c>
      <c r="F12" s="38">
        <v>11930.4</v>
      </c>
      <c r="G12" s="38">
        <v>153.4</v>
      </c>
      <c r="H12" s="38">
        <f t="shared" si="1"/>
        <v>12083.8</v>
      </c>
      <c r="I12" s="38">
        <v>2136.4</v>
      </c>
      <c r="J12" s="38">
        <v>2.1</v>
      </c>
      <c r="K12" s="38">
        <f t="shared" si="2"/>
        <v>2138.5</v>
      </c>
      <c r="L12" s="40">
        <f t="shared" si="8"/>
        <v>310.38791224756653</v>
      </c>
      <c r="M12" s="40">
        <f t="shared" si="9"/>
        <v>15.441176470588236</v>
      </c>
      <c r="N12" s="40">
        <f t="shared" si="10"/>
        <v>304.67303034620318</v>
      </c>
      <c r="O12" s="40">
        <f t="shared" si="11"/>
        <v>17.907195064708645</v>
      </c>
      <c r="P12" s="40">
        <f t="shared" si="12"/>
        <v>1.3689700130378095</v>
      </c>
      <c r="Q12" s="40">
        <f t="shared" si="13"/>
        <v>17.697247554577203</v>
      </c>
    </row>
    <row r="13" spans="1:18" s="41" customFormat="1" ht="12.75" customHeight="1" x14ac:dyDescent="0.2">
      <c r="A13" s="36" t="s">
        <v>24</v>
      </c>
      <c r="B13" s="37" t="s">
        <v>34</v>
      </c>
      <c r="C13" s="38">
        <v>521.29999999999995</v>
      </c>
      <c r="D13" s="38"/>
      <c r="E13" s="39">
        <f t="shared" si="0"/>
        <v>521.29999999999995</v>
      </c>
      <c r="F13" s="38">
        <v>5252.4</v>
      </c>
      <c r="G13" s="38">
        <v>17</v>
      </c>
      <c r="H13" s="38">
        <f t="shared" si="1"/>
        <v>5269.4</v>
      </c>
      <c r="I13" s="38">
        <v>728.7</v>
      </c>
      <c r="J13" s="38"/>
      <c r="K13" s="38">
        <f t="shared" si="2"/>
        <v>728.7</v>
      </c>
      <c r="L13" s="40">
        <f t="shared" si="8"/>
        <v>139.78515250335701</v>
      </c>
      <c r="M13" s="40"/>
      <c r="N13" s="40">
        <f t="shared" si="10"/>
        <v>139.78515250335701</v>
      </c>
      <c r="O13" s="40">
        <f t="shared" si="11"/>
        <v>13.873657756454193</v>
      </c>
      <c r="P13" s="40">
        <f t="shared" si="12"/>
        <v>0</v>
      </c>
      <c r="Q13" s="40">
        <f t="shared" si="13"/>
        <v>13.828898925873915</v>
      </c>
    </row>
    <row r="14" spans="1:18" s="41" customFormat="1" ht="25.5" x14ac:dyDescent="0.2">
      <c r="A14" s="36" t="s">
        <v>25</v>
      </c>
      <c r="B14" s="37" t="s">
        <v>35</v>
      </c>
      <c r="C14" s="38">
        <v>1104.8</v>
      </c>
      <c r="D14" s="38"/>
      <c r="E14" s="39">
        <f t="shared" si="0"/>
        <v>1104.8</v>
      </c>
      <c r="F14" s="38">
        <v>6604.8</v>
      </c>
      <c r="G14" s="38">
        <v>0.6</v>
      </c>
      <c r="H14" s="38">
        <f t="shared" si="1"/>
        <v>6605.4000000000005</v>
      </c>
      <c r="I14" s="38">
        <v>870.9</v>
      </c>
      <c r="J14" s="38"/>
      <c r="K14" s="38">
        <f t="shared" si="2"/>
        <v>870.9</v>
      </c>
      <c r="L14" s="40">
        <f t="shared" si="8"/>
        <v>78.828747284576394</v>
      </c>
      <c r="M14" s="40"/>
      <c r="N14" s="40">
        <f t="shared" si="10"/>
        <v>78.828747284576394</v>
      </c>
      <c r="O14" s="40">
        <f t="shared" si="11"/>
        <v>13.185864825581394</v>
      </c>
      <c r="P14" s="40">
        <f t="shared" si="12"/>
        <v>0</v>
      </c>
      <c r="Q14" s="40">
        <f t="shared" si="13"/>
        <v>13.184667090562266</v>
      </c>
    </row>
    <row r="15" spans="1:18" s="41" customFormat="1" ht="25.5" x14ac:dyDescent="0.2">
      <c r="A15" s="36" t="s">
        <v>36</v>
      </c>
      <c r="B15" s="37" t="s">
        <v>37</v>
      </c>
      <c r="C15" s="38">
        <v>46.4</v>
      </c>
      <c r="D15" s="38">
        <v>9.5</v>
      </c>
      <c r="E15" s="39">
        <f t="shared" si="0"/>
        <v>55.9</v>
      </c>
      <c r="F15" s="38">
        <v>3429.7</v>
      </c>
      <c r="G15" s="38">
        <v>5812.3</v>
      </c>
      <c r="H15" s="38">
        <f t="shared" si="1"/>
        <v>9242</v>
      </c>
      <c r="I15" s="38">
        <v>66.8</v>
      </c>
      <c r="J15" s="38">
        <v>27.2</v>
      </c>
      <c r="K15" s="38">
        <f t="shared" si="2"/>
        <v>94</v>
      </c>
      <c r="L15" s="40">
        <f t="shared" si="8"/>
        <v>143.9655172413793</v>
      </c>
      <c r="M15" s="40">
        <f t="shared" si="9"/>
        <v>286.31578947368422</v>
      </c>
      <c r="N15" s="40">
        <f t="shared" si="10"/>
        <v>168.15742397137748</v>
      </c>
      <c r="O15" s="40">
        <f t="shared" si="11"/>
        <v>1.9476922179782488</v>
      </c>
      <c r="P15" s="40">
        <f t="shared" si="12"/>
        <v>0.46797309154723604</v>
      </c>
      <c r="Q15" s="40">
        <f t="shared" si="13"/>
        <v>1.0170958666955203</v>
      </c>
    </row>
    <row r="16" spans="1:18" s="41" customFormat="1" x14ac:dyDescent="0.2">
      <c r="A16" s="36" t="s">
        <v>26</v>
      </c>
      <c r="B16" s="37" t="s">
        <v>38</v>
      </c>
      <c r="C16" s="38"/>
      <c r="D16" s="38"/>
      <c r="E16" s="39">
        <f t="shared" si="0"/>
        <v>0</v>
      </c>
      <c r="F16" s="38">
        <v>1194.2</v>
      </c>
      <c r="G16" s="38">
        <v>519.6</v>
      </c>
      <c r="H16" s="38">
        <f t="shared" si="1"/>
        <v>1713.8000000000002</v>
      </c>
      <c r="I16" s="38">
        <v>3.3</v>
      </c>
      <c r="J16" s="38"/>
      <c r="K16" s="38">
        <f t="shared" si="2"/>
        <v>3.3</v>
      </c>
      <c r="L16" s="40"/>
      <c r="M16" s="40"/>
      <c r="N16" s="40"/>
      <c r="O16" s="40">
        <f t="shared" si="11"/>
        <v>0.27633562217384022</v>
      </c>
      <c r="P16" s="40">
        <f t="shared" si="12"/>
        <v>0</v>
      </c>
      <c r="Q16" s="40">
        <f t="shared" si="13"/>
        <v>0.19255455712451858</v>
      </c>
    </row>
    <row r="17" spans="1:17" s="42" customFormat="1" ht="25.5" x14ac:dyDescent="0.2">
      <c r="A17" s="36" t="s">
        <v>39</v>
      </c>
      <c r="B17" s="37" t="s">
        <v>40</v>
      </c>
      <c r="C17" s="38">
        <v>227.5</v>
      </c>
      <c r="D17" s="38"/>
      <c r="E17" s="39">
        <f t="shared" si="0"/>
        <v>227.5</v>
      </c>
      <c r="F17" s="38">
        <v>100</v>
      </c>
      <c r="G17" s="38"/>
      <c r="H17" s="38">
        <f t="shared" si="1"/>
        <v>100</v>
      </c>
      <c r="I17" s="38"/>
      <c r="J17" s="38"/>
      <c r="K17" s="38">
        <f t="shared" si="2"/>
        <v>0</v>
      </c>
      <c r="L17" s="40">
        <f t="shared" si="8"/>
        <v>0</v>
      </c>
      <c r="M17" s="40"/>
      <c r="N17" s="40">
        <f t="shared" si="10"/>
        <v>0</v>
      </c>
      <c r="O17" s="40">
        <f t="shared" si="11"/>
        <v>0</v>
      </c>
      <c r="P17" s="40"/>
      <c r="Q17" s="40">
        <f t="shared" si="13"/>
        <v>0</v>
      </c>
    </row>
    <row r="18" spans="1:17" s="42" customFormat="1" ht="21.75" customHeight="1" x14ac:dyDescent="0.2">
      <c r="A18" s="43"/>
      <c r="B18" s="44" t="s">
        <v>1</v>
      </c>
      <c r="C18" s="38">
        <f t="shared" ref="C18:K18" si="14">SUM(C8+C9+C10+C11+C12+C13+C14+C15+C16+C17)</f>
        <v>47425.500000000015</v>
      </c>
      <c r="D18" s="38">
        <f t="shared" si="14"/>
        <v>2392.8999999999996</v>
      </c>
      <c r="E18" s="38">
        <f>SUM(E8+E9+E10+E11+E12+E13+E14+E15+E16+E17)</f>
        <v>49818.400000000009</v>
      </c>
      <c r="F18" s="38">
        <f t="shared" si="14"/>
        <v>259651.90000000002</v>
      </c>
      <c r="G18" s="38">
        <f t="shared" si="14"/>
        <v>15519.699999999999</v>
      </c>
      <c r="H18" s="38">
        <f t="shared" si="14"/>
        <v>275171.59999999998</v>
      </c>
      <c r="I18" s="38">
        <f t="shared" si="14"/>
        <v>49258.30000000001</v>
      </c>
      <c r="J18" s="38">
        <f t="shared" si="14"/>
        <v>1001.1</v>
      </c>
      <c r="K18" s="38">
        <f t="shared" si="14"/>
        <v>50259.4</v>
      </c>
      <c r="L18" s="40">
        <f t="shared" si="3"/>
        <v>103.86458761636672</v>
      </c>
      <c r="M18" s="40">
        <f t="shared" ref="M18" si="15">SUM(J18/D18)*100</f>
        <v>41.836265619123246</v>
      </c>
      <c r="N18" s="40">
        <f t="shared" si="4"/>
        <v>100.88521510124772</v>
      </c>
      <c r="O18" s="40">
        <f t="shared" si="5"/>
        <v>18.970899115315547</v>
      </c>
      <c r="P18" s="40">
        <f t="shared" si="6"/>
        <v>6.4505112856562947</v>
      </c>
      <c r="Q18" s="40">
        <f t="shared" si="7"/>
        <v>18.264748251636437</v>
      </c>
    </row>
    <row r="19" spans="1:17" s="42" customFormat="1" ht="17.45" customHeight="1" x14ac:dyDescent="0.2">
      <c r="A19" s="45"/>
      <c r="B19" s="46"/>
      <c r="C19" s="46"/>
      <c r="D19" s="46"/>
      <c r="E19" s="46"/>
      <c r="F19" s="47"/>
      <c r="G19" s="47"/>
      <c r="H19" s="47"/>
      <c r="I19" s="47"/>
      <c r="J19" s="47"/>
      <c r="K19" s="47"/>
      <c r="L19" s="48"/>
      <c r="M19" s="48"/>
      <c r="N19" s="48"/>
      <c r="O19" s="49"/>
      <c r="P19" s="50"/>
      <c r="Q19" s="50"/>
    </row>
    <row r="20" spans="1:17" s="42" customFormat="1" x14ac:dyDescent="0.2">
      <c r="A20" s="51"/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41"/>
      <c r="M20" s="41"/>
      <c r="N20" s="41"/>
      <c r="Q20" s="41"/>
    </row>
    <row r="21" spans="1:17" s="42" customFormat="1" ht="35.450000000000003" customHeight="1" x14ac:dyDescent="0.2">
      <c r="A21" s="66" t="s">
        <v>43</v>
      </c>
      <c r="B21" s="66"/>
      <c r="C21" s="66"/>
      <c r="D21" s="41"/>
      <c r="F21" s="41"/>
      <c r="G21" s="41" t="s">
        <v>50</v>
      </c>
      <c r="J21" s="41"/>
    </row>
  </sheetData>
  <mergeCells count="11">
    <mergeCell ref="A21:C21"/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80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9"/>
    <pageSetUpPr fitToPage="1"/>
  </sheetPr>
  <dimension ref="A1:Q120"/>
  <sheetViews>
    <sheetView showZeros="0" tabSelected="1" workbookViewId="0">
      <selection activeCell="W8" sqref="W8"/>
    </sheetView>
  </sheetViews>
  <sheetFormatPr defaultColWidth="9.140625" defaultRowHeight="12.75" x14ac:dyDescent="0.2"/>
  <cols>
    <col min="1" max="1" width="7.28515625" style="13" customWidth="1"/>
    <col min="2" max="2" width="39.28515625" style="13" customWidth="1"/>
    <col min="3" max="3" width="5.7109375" style="13" customWidth="1"/>
    <col min="4" max="4" width="5.85546875" style="13" bestFit="1" customWidth="1"/>
    <col min="5" max="5" width="4.85546875" style="13" customWidth="1"/>
    <col min="6" max="6" width="5.42578125" style="13" customWidth="1"/>
    <col min="7" max="7" width="5.85546875" style="13" bestFit="1" customWidth="1"/>
    <col min="8" max="8" width="5.140625" style="13" bestFit="1" customWidth="1"/>
    <col min="9" max="9" width="5.5703125" style="13" customWidth="1"/>
    <col min="10" max="10" width="5.7109375" style="13" customWidth="1"/>
    <col min="11" max="11" width="5.140625" style="13" bestFit="1" customWidth="1"/>
    <col min="12" max="12" width="5.28515625" style="13" customWidth="1"/>
    <col min="13" max="14" width="8.140625" style="13" bestFit="1" customWidth="1"/>
    <col min="15" max="15" width="5.85546875" style="13" bestFit="1" customWidth="1"/>
    <col min="16" max="17" width="8.140625" style="13" bestFit="1" customWidth="1"/>
    <col min="18" max="16384" width="9.140625" style="13"/>
  </cols>
  <sheetData>
    <row r="1" spans="1:17" ht="12.75" customHeight="1" x14ac:dyDescent="0.2">
      <c r="J1" s="7"/>
      <c r="K1" s="81" t="s">
        <v>5</v>
      </c>
      <c r="L1" s="81"/>
      <c r="M1" s="81"/>
      <c r="N1" s="81"/>
      <c r="O1" s="81"/>
      <c r="P1" s="81"/>
      <c r="Q1" s="81"/>
    </row>
    <row r="2" spans="1:17" x14ac:dyDescent="0.2">
      <c r="J2" s="24"/>
      <c r="K2" s="74" t="s">
        <v>41</v>
      </c>
      <c r="L2" s="74"/>
      <c r="M2" s="74"/>
      <c r="N2" s="74"/>
      <c r="O2" s="74"/>
      <c r="P2" s="74"/>
      <c r="Q2" s="74"/>
    </row>
    <row r="3" spans="1:17" x14ac:dyDescent="0.2">
      <c r="J3" s="4"/>
      <c r="K3" s="82" t="s">
        <v>55</v>
      </c>
      <c r="L3" s="82"/>
      <c r="M3" s="82"/>
      <c r="N3" s="82"/>
      <c r="O3" s="82"/>
      <c r="P3" s="82"/>
      <c r="Q3" s="82"/>
    </row>
    <row r="4" spans="1:17" ht="15" x14ac:dyDescent="0.2">
      <c r="I4" s="25"/>
      <c r="J4" s="26"/>
      <c r="K4" s="25"/>
      <c r="L4" s="25"/>
      <c r="M4" s="25"/>
      <c r="N4" s="25"/>
      <c r="O4" s="25"/>
    </row>
    <row r="5" spans="1:17" ht="18.75" x14ac:dyDescent="0.3">
      <c r="A5" s="83" t="s">
        <v>53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 t="s">
        <v>14</v>
      </c>
    </row>
    <row r="7" spans="1:17" s="33" customFormat="1" ht="52.15" customHeight="1" x14ac:dyDescent="0.2">
      <c r="A7" s="68" t="s">
        <v>0</v>
      </c>
      <c r="B7" s="68" t="s">
        <v>6</v>
      </c>
      <c r="C7" s="69" t="s">
        <v>44</v>
      </c>
      <c r="D7" s="70"/>
      <c r="E7" s="71"/>
      <c r="F7" s="68" t="s">
        <v>47</v>
      </c>
      <c r="G7" s="68"/>
      <c r="H7" s="68"/>
      <c r="I7" s="69" t="s">
        <v>48</v>
      </c>
      <c r="J7" s="70"/>
      <c r="K7" s="71"/>
      <c r="L7" s="75" t="s">
        <v>49</v>
      </c>
      <c r="M7" s="76"/>
      <c r="N7" s="77"/>
      <c r="O7" s="68" t="s">
        <v>19</v>
      </c>
      <c r="P7" s="68"/>
      <c r="Q7" s="68"/>
    </row>
    <row r="8" spans="1:17" s="33" customFormat="1" ht="59.25" customHeight="1" x14ac:dyDescent="0.2">
      <c r="A8" s="68"/>
      <c r="B8" s="68"/>
      <c r="C8" s="35" t="s">
        <v>7</v>
      </c>
      <c r="D8" s="35" t="s">
        <v>8</v>
      </c>
      <c r="E8" s="35" t="s">
        <v>2</v>
      </c>
      <c r="F8" s="35" t="s">
        <v>7</v>
      </c>
      <c r="G8" s="35" t="s">
        <v>8</v>
      </c>
      <c r="H8" s="35" t="s">
        <v>2</v>
      </c>
      <c r="I8" s="35" t="s">
        <v>7</v>
      </c>
      <c r="J8" s="35" t="s">
        <v>8</v>
      </c>
      <c r="K8" s="35" t="s">
        <v>2</v>
      </c>
      <c r="L8" s="35" t="s">
        <v>7</v>
      </c>
      <c r="M8" s="35" t="s">
        <v>8</v>
      </c>
      <c r="N8" s="35" t="s">
        <v>2</v>
      </c>
      <c r="O8" s="35" t="s">
        <v>7</v>
      </c>
      <c r="P8" s="35" t="s">
        <v>8</v>
      </c>
      <c r="Q8" s="35" t="s">
        <v>2</v>
      </c>
    </row>
    <row r="9" spans="1:17" s="61" customFormat="1" ht="38.25" x14ac:dyDescent="0.2">
      <c r="A9" s="60">
        <v>8821</v>
      </c>
      <c r="B9" s="60" t="s">
        <v>9</v>
      </c>
      <c r="C9" s="54"/>
      <c r="D9" s="54"/>
      <c r="E9" s="54"/>
      <c r="F9" s="54"/>
      <c r="G9" s="54">
        <v>9.4</v>
      </c>
      <c r="H9" s="54">
        <f>SUM(F9:G9)</f>
        <v>9.4</v>
      </c>
      <c r="I9" s="54"/>
      <c r="J9" s="54"/>
      <c r="K9" s="54"/>
      <c r="L9" s="55"/>
      <c r="M9" s="55"/>
      <c r="N9" s="55"/>
      <c r="O9" s="54"/>
      <c r="P9" s="54"/>
      <c r="Q9" s="54"/>
    </row>
    <row r="10" spans="1:17" s="61" customFormat="1" ht="42.6" customHeight="1" x14ac:dyDescent="0.2">
      <c r="A10" s="60">
        <v>8822</v>
      </c>
      <c r="B10" s="60" t="s">
        <v>42</v>
      </c>
      <c r="C10" s="54"/>
      <c r="D10" s="54">
        <v>-1.6</v>
      </c>
      <c r="E10" s="54">
        <f>SUM(D10)</f>
        <v>-1.6</v>
      </c>
      <c r="F10" s="54"/>
      <c r="G10" s="54">
        <v>-10</v>
      </c>
      <c r="H10" s="54">
        <f>SUM(F10:G10)</f>
        <v>-10</v>
      </c>
      <c r="I10" s="54"/>
      <c r="J10" s="54"/>
      <c r="K10" s="54">
        <f>SUM(J10)</f>
        <v>0</v>
      </c>
      <c r="L10" s="55"/>
      <c r="M10" s="56">
        <f>SUM(J10/D10)*100</f>
        <v>0</v>
      </c>
      <c r="N10" s="56">
        <f>SUM(K10/E10)*100</f>
        <v>0</v>
      </c>
      <c r="O10" s="54"/>
      <c r="P10" s="54">
        <f>SUM(J10/G10)*100</f>
        <v>0</v>
      </c>
      <c r="Q10" s="54">
        <f>SUM(K10/H10)*100</f>
        <v>0</v>
      </c>
    </row>
    <row r="11" spans="1:17" s="61" customFormat="1" ht="25.5" x14ac:dyDescent="0.2">
      <c r="A11" s="60">
        <v>8832</v>
      </c>
      <c r="B11" s="60" t="s">
        <v>51</v>
      </c>
      <c r="C11" s="54"/>
      <c r="D11" s="54"/>
      <c r="E11" s="54"/>
      <c r="F11" s="54"/>
      <c r="G11" s="54"/>
      <c r="H11" s="54"/>
      <c r="I11" s="54"/>
      <c r="J11" s="54">
        <v>-10.3</v>
      </c>
      <c r="K11" s="54">
        <f>SUM(J11)</f>
        <v>-10.3</v>
      </c>
      <c r="L11" s="55"/>
      <c r="M11" s="56"/>
      <c r="N11" s="56"/>
      <c r="O11" s="54"/>
      <c r="P11" s="54"/>
      <c r="Q11" s="54"/>
    </row>
    <row r="12" spans="1:17" s="65" customFormat="1" x14ac:dyDescent="0.2">
      <c r="A12" s="62"/>
      <c r="B12" s="63" t="s">
        <v>10</v>
      </c>
      <c r="C12" s="64">
        <f>SUM(C9:C11)</f>
        <v>0</v>
      </c>
      <c r="D12" s="64">
        <f>SUM(D9:D11)</f>
        <v>-1.6</v>
      </c>
      <c r="E12" s="64">
        <f t="shared" ref="E12:Q12" si="0">SUM(E9:E11)</f>
        <v>-1.6</v>
      </c>
      <c r="F12" s="64">
        <f t="shared" si="0"/>
        <v>0</v>
      </c>
      <c r="G12" s="64">
        <f t="shared" si="0"/>
        <v>-0.59999999999999964</v>
      </c>
      <c r="H12" s="64">
        <f t="shared" si="0"/>
        <v>-0.59999999999999964</v>
      </c>
      <c r="I12" s="64">
        <f t="shared" si="0"/>
        <v>0</v>
      </c>
      <c r="J12" s="64">
        <f t="shared" si="0"/>
        <v>-10.3</v>
      </c>
      <c r="K12" s="64">
        <f t="shared" si="0"/>
        <v>-10.3</v>
      </c>
      <c r="L12" s="64">
        <f t="shared" si="0"/>
        <v>0</v>
      </c>
      <c r="M12" s="64">
        <f t="shared" si="0"/>
        <v>0</v>
      </c>
      <c r="N12" s="64">
        <f t="shared" si="0"/>
        <v>0</v>
      </c>
      <c r="O12" s="64">
        <f t="shared" si="0"/>
        <v>0</v>
      </c>
      <c r="P12" s="64">
        <f t="shared" si="0"/>
        <v>0</v>
      </c>
      <c r="Q12" s="64">
        <f t="shared" si="0"/>
        <v>0</v>
      </c>
    </row>
    <row r="13" spans="1:17" s="34" customFormat="1" x14ac:dyDescent="0.2">
      <c r="A13" s="32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2"/>
      <c r="N13" s="32"/>
      <c r="O13" s="31"/>
      <c r="P13" s="27"/>
      <c r="Q13" s="27"/>
    </row>
    <row r="14" spans="1:17" s="34" customForma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s="1" customFormat="1" ht="35.450000000000003" customHeight="1" x14ac:dyDescent="0.2">
      <c r="A15" s="80" t="s">
        <v>43</v>
      </c>
      <c r="B15" s="80"/>
      <c r="C15" s="80"/>
      <c r="D15" s="6"/>
      <c r="E15" s="4"/>
      <c r="F15" s="6"/>
      <c r="G15" s="6" t="s">
        <v>50</v>
      </c>
      <c r="J15" s="5"/>
    </row>
    <row r="22" spans="1:17" ht="13.5" customHeight="1" x14ac:dyDescent="0.2"/>
    <row r="23" spans="1:17" hidden="1" x14ac:dyDescent="0.2">
      <c r="B23" s="12" t="s">
        <v>12</v>
      </c>
      <c r="C23" s="12"/>
      <c r="D23" s="12"/>
      <c r="E23" s="12"/>
      <c r="F23" s="12"/>
      <c r="G23" s="12"/>
      <c r="H23" s="12"/>
      <c r="I23" s="4"/>
      <c r="J23" s="6" t="s">
        <v>11</v>
      </c>
      <c r="K23" s="6"/>
      <c r="L23" s="6"/>
      <c r="M23" s="6"/>
      <c r="N23" s="6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2" t="s">
        <v>15</v>
      </c>
      <c r="C26" s="12"/>
      <c r="D26" s="12"/>
      <c r="E26" s="12"/>
      <c r="F26" s="12"/>
      <c r="G26" s="12"/>
      <c r="H26" s="12"/>
      <c r="I26" s="4"/>
      <c r="J26" s="6" t="s">
        <v>16</v>
      </c>
      <c r="K26" s="6"/>
      <c r="L26" s="6"/>
      <c r="M26" s="6"/>
      <c r="N26" s="6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0.55000000000000004" right="0.27" top="4.41" bottom="0.59" header="0.5" footer="0.5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Шаповал</cp:lastModifiedBy>
  <cp:lastPrinted>2020-10-12T05:55:55Z</cp:lastPrinted>
  <dcterms:created xsi:type="dcterms:W3CDTF">2012-01-12T08:51:13Z</dcterms:created>
  <dcterms:modified xsi:type="dcterms:W3CDTF">2021-04-29T08:50:45Z</dcterms:modified>
</cp:coreProperties>
</file>