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0425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МВК'!$A$1:$Q$21</definedName>
    <definedName name="_xlnm.Print_Area" localSheetId="1">'додаток 3 МВК'!$A$1:$Q$14</definedName>
  </definedNames>
  <calcPr calcId="144525"/>
</workbook>
</file>

<file path=xl/calcChain.xml><?xml version="1.0" encoding="utf-8"?>
<calcChain xmlns="http://schemas.openxmlformats.org/spreadsheetml/2006/main">
  <c r="M14" i="8" l="1"/>
  <c r="M12" i="8" l="1"/>
  <c r="M13" i="8"/>
  <c r="M15" i="8"/>
  <c r="M16" i="8"/>
  <c r="K10" i="9" l="1"/>
  <c r="E10" i="9"/>
  <c r="E16" i="8"/>
  <c r="E8" i="8"/>
  <c r="E9" i="8"/>
  <c r="E10" i="8"/>
  <c r="E11" i="8"/>
  <c r="E12" i="8"/>
  <c r="E13" i="8"/>
  <c r="E14" i="8"/>
  <c r="E15" i="8"/>
  <c r="E17" i="8"/>
  <c r="N17" i="8" s="1"/>
  <c r="H8" i="8"/>
  <c r="K8" i="8"/>
  <c r="L8" i="8"/>
  <c r="M8" i="8"/>
  <c r="O8" i="8"/>
  <c r="P8" i="8"/>
  <c r="H9" i="8"/>
  <c r="K9" i="8"/>
  <c r="L9" i="8"/>
  <c r="M9" i="8"/>
  <c r="O9" i="8"/>
  <c r="P9" i="8"/>
  <c r="H10" i="8"/>
  <c r="K10" i="8"/>
  <c r="N10" i="8" s="1"/>
  <c r="L10" i="8"/>
  <c r="M10" i="8"/>
  <c r="O10" i="8"/>
  <c r="P10" i="8"/>
  <c r="H11" i="8"/>
  <c r="K11" i="8"/>
  <c r="L11" i="8"/>
  <c r="M11" i="8"/>
  <c r="O11" i="8"/>
  <c r="P11" i="8"/>
  <c r="H12" i="8"/>
  <c r="K12" i="8"/>
  <c r="L12" i="8"/>
  <c r="O12" i="8"/>
  <c r="P12" i="8"/>
  <c r="H13" i="8"/>
  <c r="K13" i="8"/>
  <c r="L13" i="8"/>
  <c r="O13" i="8"/>
  <c r="P13" i="8"/>
  <c r="H14" i="8"/>
  <c r="K14" i="8"/>
  <c r="N14" i="8" s="1"/>
  <c r="L14" i="8"/>
  <c r="O14" i="8"/>
  <c r="P14" i="8"/>
  <c r="H15" i="8"/>
  <c r="K15" i="8"/>
  <c r="L15" i="8"/>
  <c r="O15" i="8"/>
  <c r="P15" i="8"/>
  <c r="H16" i="8"/>
  <c r="K16" i="8"/>
  <c r="L16" i="8"/>
  <c r="N16" i="8"/>
  <c r="O16" i="8"/>
  <c r="P16" i="8"/>
  <c r="H17" i="8"/>
  <c r="K17" i="8"/>
  <c r="L17" i="8"/>
  <c r="O17" i="8"/>
  <c r="C18" i="8"/>
  <c r="D18" i="8"/>
  <c r="F18" i="8"/>
  <c r="G18" i="8"/>
  <c r="I18" i="8"/>
  <c r="J18" i="8"/>
  <c r="H9" i="9"/>
  <c r="H11" i="9" s="1"/>
  <c r="H10" i="9"/>
  <c r="M10" i="9"/>
  <c r="P10" i="9"/>
  <c r="P11" i="9" s="1"/>
  <c r="C11" i="9"/>
  <c r="D11" i="9"/>
  <c r="E11" i="9"/>
  <c r="F11" i="9"/>
  <c r="G11" i="9"/>
  <c r="I11" i="9"/>
  <c r="J11" i="9"/>
  <c r="O11" i="9"/>
  <c r="N12" i="8" l="1"/>
  <c r="N10" i="9"/>
  <c r="N8" i="8"/>
  <c r="Q14" i="8"/>
  <c r="P18" i="8"/>
  <c r="Q16" i="8"/>
  <c r="Q17" i="8"/>
  <c r="N13" i="8"/>
  <c r="K11" i="9"/>
  <c r="N11" i="9" s="1"/>
  <c r="Q10" i="9"/>
  <c r="Q11" i="9" s="1"/>
  <c r="Q12" i="8"/>
  <c r="H18" i="8"/>
  <c r="O18" i="8"/>
  <c r="L18" i="8"/>
  <c r="Q15" i="8"/>
  <c r="M11" i="9"/>
  <c r="N15" i="8"/>
  <c r="N9" i="8"/>
  <c r="N11" i="8"/>
  <c r="Q13" i="8"/>
  <c r="Q11" i="8"/>
  <c r="Q9" i="8"/>
  <c r="Q10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<sst xmlns="http://schemas.openxmlformats.org/spreadsheetml/2006/main" count="86" uniqueCount="52">
  <si>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</si>
  <si>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</si>
  <si>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</si>
  <si>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</si>
  <si>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</si>
  <si>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</si>
  <si>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</si>
  <si>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</si>
  <si>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</si>
  <si>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</si>
  <si>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</si>
  <si>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</si>
  <si>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</si>
  <si>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</si>
  <si>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</si>
  <si>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</si>
  <si>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</si>
  <si>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</si>
  <si>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</si>
  <si>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</si>
  <si>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</si>
  <si>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</si>
  <si>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</si>
  <si>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</si>
  <si>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</si>
  <si>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</si>
  <si>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</si>
  <si>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</si>
  <si>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</si>
  <si>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</si>
  <si>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</si>
  <si>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</si>
  <si>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</si>
  <si>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</si>
  <si>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</si>
  <si>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</si>
  <si>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</si>
  <si>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</si>
  <si>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</si>
  <si>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</si>
  <si>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</si>
  <si>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</si>
  <si>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</si>
  <si>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 xml:space="preserve">Планові показники на 2020 рік </t>
  </si>
  <si>
    <t>Керуючий справами виконавчого комітету</t>
  </si>
  <si>
    <t xml:space="preserve">Видатки бюджету м. Глухова за 2020 р. </t>
  </si>
  <si>
    <t>Касові видатки за 2019 р.</t>
  </si>
  <si>
    <t>Касові видатки за 2020 р.</t>
  </si>
  <si>
    <t xml:space="preserve">Кредитування з міського бюджету за 2020 р. </t>
  </si>
  <si>
    <t>Процент виконання до касових видатків за 2019 р.</t>
  </si>
  <si>
    <t>Лариса ГРОМАК</t>
  </si>
  <si>
    <t>18.02.2021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</si>
</sst>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83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Border="1"/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0" fontId="7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/>
    <xf numFmtId="164" fontId="6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164" fontId="1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0" fontId="5" fillId="0" borderId="9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R21"/>
  <sheetViews>
    <sheetView zoomScale="85" zoomScaleNormal="85" zoomScaleSheetLayoutView="85" workbookViewId="0">
      <pane xSplit="2" ySplit="7" topLeftCell="C12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Q4"/>
    </sheetView>
  </sheetViews>
  <sheetFormatPr defaultColWidth="9.140625" defaultRowHeight="12.75" x14ac:dyDescent="0.2"/>
  <cols>
    <col min="1" max="1" width="8.140625" style="9" customWidth="1"/>
    <col min="2" max="2" width="22.42578125" style="15" customWidth="1"/>
    <col min="3" max="3" width="9.42578125" style="15" bestFit="1" customWidth="1"/>
    <col min="4" max="4" width="8.140625" style="15" bestFit="1" customWidth="1"/>
    <col min="5" max="5" width="9.42578125" style="15" bestFit="1" customWidth="1"/>
    <col min="6" max="6" width="13.5703125" style="16" bestFit="1" customWidth="1"/>
    <col min="7" max="7" width="11.5703125" style="4" bestFit="1" customWidth="1"/>
    <col min="8" max="8" width="11.5703125" style="6" bestFit="1" customWidth="1"/>
    <col min="9" max="10" width="11.5703125" style="4" bestFit="1" customWidth="1"/>
    <col min="11" max="11" width="9.140625" style="6" customWidth="1"/>
    <col min="12" max="12" width="8.42578125" style="6" bestFit="1" customWidth="1"/>
    <col min="13" max="13" width="10.140625" style="6" customWidth="1"/>
    <col min="14" max="14" width="8.140625" style="6" bestFit="1" customWidth="1"/>
    <col min="15" max="15" width="9.42578125" style="4" customWidth="1"/>
    <col min="16" max="16" width="10" style="4" customWidth="1"/>
    <col min="17" max="17" width="8.140625" style="6" bestFit="1" customWidth="1"/>
    <col min="18" max="16384" width="9.140625" style="4"/>
  </cols>
  <sheetData>
    <row r="1" spans="1:18" ht="15.6" customHeight="1" x14ac:dyDescent="0.2">
      <c r="K1" s="67" t="s">
        <v>13</v>
      </c>
      <c r="L1" s="67"/>
      <c r="M1" s="67"/>
      <c r="N1" s="67"/>
      <c r="O1" s="67"/>
      <c r="P1" s="67"/>
      <c r="Q1" s="4"/>
      <c r="R1" s="7"/>
    </row>
    <row r="2" spans="1:18" ht="16.350000000000001" customHeight="1" x14ac:dyDescent="0.4">
      <c r="C2" s="28"/>
      <c r="D2" s="79"/>
      <c r="E2" s="79"/>
      <c r="F2" s="79"/>
      <c r="G2" s="79"/>
      <c r="K2" s="74" t="s">
        <v>41</v>
      </c>
      <c r="L2" s="74"/>
      <c r="M2" s="74"/>
      <c r="N2" s="74"/>
      <c r="O2" s="74"/>
      <c r="P2" s="74"/>
      <c r="Q2" s="74"/>
      <c r="R2" s="17"/>
    </row>
    <row r="3" spans="1:18" x14ac:dyDescent="0.2">
      <c r="K3" s="9" t="s">
        <v>51</v>
      </c>
      <c r="L3" s="9"/>
      <c r="M3" s="9"/>
      <c r="N3" s="9"/>
      <c r="P3" s="8"/>
      <c r="Q3" s="4"/>
      <c r="R3" s="8"/>
    </row>
    <row r="4" spans="1:18" ht="18.75" x14ac:dyDescent="0.3">
      <c r="A4" s="78" t="s">
        <v>45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10"/>
    </row>
    <row r="5" spans="1:18" x14ac:dyDescent="0.2">
      <c r="A5" s="21"/>
      <c r="B5" s="22"/>
      <c r="C5" s="22"/>
      <c r="D5" s="22"/>
      <c r="E5" s="22"/>
      <c r="F5" s="23"/>
      <c r="G5" s="10"/>
      <c r="H5" s="10"/>
      <c r="I5" s="10"/>
      <c r="Q5" s="4" t="s">
        <v>14</v>
      </c>
    </row>
    <row r="6" spans="1:18" s="1" customFormat="1" ht="26.45" customHeight="1" x14ac:dyDescent="0.2">
      <c r="A6" s="29" t="s">
        <v>20</v>
      </c>
      <c r="B6" s="72" t="s">
        <v>18</v>
      </c>
      <c r="C6" s="69" t="s">
        <v>46</v>
      </c>
      <c r="D6" s="70"/>
      <c r="E6" s="71"/>
      <c r="F6" s="68" t="s">
        <v>43</v>
      </c>
      <c r="G6" s="68"/>
      <c r="H6" s="68"/>
      <c r="I6" s="69" t="s">
        <v>47</v>
      </c>
      <c r="J6" s="70"/>
      <c r="K6" s="71"/>
      <c r="L6" s="75" t="s">
        <v>49</v>
      </c>
      <c r="M6" s="76"/>
      <c r="N6" s="77"/>
      <c r="O6" s="68" t="s">
        <v>19</v>
      </c>
      <c r="P6" s="68"/>
      <c r="Q6" s="68"/>
    </row>
    <row r="7" spans="1:18" s="11" customFormat="1" ht="14.1" customHeight="1" x14ac:dyDescent="0.2">
      <c r="A7" s="30"/>
      <c r="B7" s="73"/>
      <c r="C7" s="57" t="s">
        <v>3</v>
      </c>
      <c r="D7" s="58" t="s">
        <v>4</v>
      </c>
      <c r="E7" s="59" t="s">
        <v>2</v>
      </c>
      <c r="F7" s="18" t="s">
        <v>3</v>
      </c>
      <c r="G7" s="19" t="s">
        <v>4</v>
      </c>
      <c r="H7" s="20" t="s">
        <v>2</v>
      </c>
      <c r="I7" s="58" t="s">
        <v>3</v>
      </c>
      <c r="J7" s="58" t="s">
        <v>4</v>
      </c>
      <c r="K7" s="59" t="s">
        <v>2</v>
      </c>
      <c r="L7" s="19" t="s">
        <v>3</v>
      </c>
      <c r="M7" s="19" t="s">
        <v>4</v>
      </c>
      <c r="N7" s="20" t="s">
        <v>2</v>
      </c>
      <c r="O7" s="3" t="s">
        <v>3</v>
      </c>
      <c r="P7" s="3" t="s">
        <v>17</v>
      </c>
      <c r="Q7" s="14" t="s">
        <v>2</v>
      </c>
    </row>
    <row r="8" spans="1:18" s="41" customFormat="1" x14ac:dyDescent="0.2">
      <c r="A8" s="36" t="s">
        <v>28</v>
      </c>
      <c r="B8" s="37" t="s">
        <v>29</v>
      </c>
      <c r="C8" s="38">
        <v>21314</v>
      </c>
      <c r="D8" s="38">
        <v>49.3</v>
      </c>
      <c r="E8" s="39">
        <f t="shared" ref="E8:E17" si="0">SUM(C8:D8)</f>
        <v>21363.3</v>
      </c>
      <c r="F8" s="38">
        <v>26679.3</v>
      </c>
      <c r="G8" s="38">
        <v>128</v>
      </c>
      <c r="H8" s="38">
        <f t="shared" ref="H8:H17" si="1">SUM(F8:G8)</f>
        <v>26807.3</v>
      </c>
      <c r="I8" s="38">
        <v>26101.7</v>
      </c>
      <c r="J8" s="38">
        <v>101.8</v>
      </c>
      <c r="K8" s="38">
        <f t="shared" ref="K8:K17" si="2">SUM(I8:J8)</f>
        <v>26203.5</v>
      </c>
      <c r="L8" s="40">
        <f t="shared" ref="L8:L18" si="3">SUM(I8/C8)*100</f>
        <v>122.46270057239374</v>
      </c>
      <c r="M8" s="40">
        <f t="shared" ref="M8:M18" si="4">SUM(J8/D8)*100</f>
        <v>206.49087221095334</v>
      </c>
      <c r="N8" s="40">
        <f t="shared" ref="N8:N18" si="5">SUM(K8/E8)*100</f>
        <v>122.65661204027467</v>
      </c>
      <c r="O8" s="40">
        <f t="shared" ref="O8:O18" si="6">SUM(I8/F8)*100</f>
        <v>97.835025656595192</v>
      </c>
      <c r="P8" s="40">
        <f t="shared" ref="P8:P18" si="7">SUM(J8/G8)*100</f>
        <v>79.53125</v>
      </c>
      <c r="Q8" s="40">
        <f t="shared" ref="Q8:Q18" si="8">SUM(K8/H8)*100</f>
        <v>97.747628444490857</v>
      </c>
    </row>
    <row r="9" spans="1:18" s="42" customFormat="1" x14ac:dyDescent="0.2">
      <c r="A9" s="36" t="s">
        <v>21</v>
      </c>
      <c r="B9" s="37" t="s">
        <v>30</v>
      </c>
      <c r="C9" s="38">
        <v>91223</v>
      </c>
      <c r="D9" s="38">
        <v>6293.9</v>
      </c>
      <c r="E9" s="39">
        <f t="shared" si="0"/>
        <v>97516.9</v>
      </c>
      <c r="F9" s="38">
        <v>108697.8</v>
      </c>
      <c r="G9" s="38">
        <v>7706.1</v>
      </c>
      <c r="H9" s="38">
        <f t="shared" si="1"/>
        <v>116403.90000000001</v>
      </c>
      <c r="I9" s="38">
        <v>104300.4</v>
      </c>
      <c r="J9" s="38">
        <v>4195</v>
      </c>
      <c r="K9" s="38">
        <f t="shared" si="2"/>
        <v>108495.4</v>
      </c>
      <c r="L9" s="40">
        <f t="shared" si="3"/>
        <v>114.3356390384004</v>
      </c>
      <c r="M9" s="40">
        <f t="shared" si="4"/>
        <v>66.651837493446038</v>
      </c>
      <c r="N9" s="40">
        <f t="shared" si="5"/>
        <v>111.25804860490848</v>
      </c>
      <c r="O9" s="40">
        <f t="shared" si="6"/>
        <v>95.954471939634473</v>
      </c>
      <c r="P9" s="40">
        <f t="shared" si="7"/>
        <v>54.437393753000862</v>
      </c>
      <c r="Q9" s="40">
        <f t="shared" si="8"/>
        <v>93.205983648314174</v>
      </c>
    </row>
    <row r="10" spans="1:18" s="42" customFormat="1" x14ac:dyDescent="0.2">
      <c r="A10" s="36" t="s">
        <v>22</v>
      </c>
      <c r="B10" s="37" t="s">
        <v>31</v>
      </c>
      <c r="C10" s="38">
        <v>63467.199999999997</v>
      </c>
      <c r="D10" s="38">
        <v>5482.6</v>
      </c>
      <c r="E10" s="39">
        <f t="shared" si="0"/>
        <v>68949.8</v>
      </c>
      <c r="F10" s="38">
        <v>25769.200000000001</v>
      </c>
      <c r="G10" s="38">
        <v>3339.3</v>
      </c>
      <c r="H10" s="38">
        <f t="shared" si="1"/>
        <v>29108.5</v>
      </c>
      <c r="I10" s="38">
        <v>25546.1</v>
      </c>
      <c r="J10" s="38">
        <v>3338.9</v>
      </c>
      <c r="K10" s="38">
        <f t="shared" si="2"/>
        <v>28885</v>
      </c>
      <c r="L10" s="40">
        <f t="shared" si="3"/>
        <v>40.250869740590417</v>
      </c>
      <c r="M10" s="40">
        <f t="shared" si="4"/>
        <v>60.899937985627247</v>
      </c>
      <c r="N10" s="40">
        <f t="shared" si="5"/>
        <v>41.892797368520284</v>
      </c>
      <c r="O10" s="40">
        <f t="shared" si="6"/>
        <v>99.134237772224196</v>
      </c>
      <c r="P10" s="40">
        <f t="shared" si="7"/>
        <v>99.988021441619495</v>
      </c>
      <c r="Q10" s="40">
        <f t="shared" si="8"/>
        <v>99.232183039318414</v>
      </c>
    </row>
    <row r="11" spans="1:18" s="42" customFormat="1" ht="38.25" x14ac:dyDescent="0.2">
      <c r="A11" s="36" t="s">
        <v>27</v>
      </c>
      <c r="B11" s="37" t="s">
        <v>32</v>
      </c>
      <c r="C11" s="38">
        <v>79895.7</v>
      </c>
      <c r="D11" s="38">
        <v>284.7</v>
      </c>
      <c r="E11" s="39">
        <f t="shared" si="0"/>
        <v>80180.399999999994</v>
      </c>
      <c r="F11" s="38">
        <v>9241.7999999999993</v>
      </c>
      <c r="G11" s="38">
        <v>232.2</v>
      </c>
      <c r="H11" s="38">
        <f t="shared" si="1"/>
        <v>9474</v>
      </c>
      <c r="I11" s="38">
        <v>8991.6</v>
      </c>
      <c r="J11" s="38">
        <v>175.6</v>
      </c>
      <c r="K11" s="38">
        <f t="shared" si="2"/>
        <v>9167.2000000000007</v>
      </c>
      <c r="L11" s="40">
        <f t="shared" si="3"/>
        <v>11.254172627563186</v>
      </c>
      <c r="M11" s="40">
        <f t="shared" si="4"/>
        <v>61.678960309097299</v>
      </c>
      <c r="N11" s="40">
        <f t="shared" si="5"/>
        <v>11.433218093199836</v>
      </c>
      <c r="O11" s="40">
        <f t="shared" si="6"/>
        <v>97.29273518145817</v>
      </c>
      <c r="P11" s="40">
        <f t="shared" si="7"/>
        <v>75.624461670973304</v>
      </c>
      <c r="Q11" s="40">
        <f t="shared" si="8"/>
        <v>96.761663500105556</v>
      </c>
    </row>
    <row r="12" spans="1:18" s="42" customFormat="1" x14ac:dyDescent="0.2">
      <c r="A12" s="36" t="s">
        <v>23</v>
      </c>
      <c r="B12" s="37" t="s">
        <v>33</v>
      </c>
      <c r="C12" s="38">
        <v>3354.2</v>
      </c>
      <c r="D12" s="38">
        <v>72.5</v>
      </c>
      <c r="E12" s="39">
        <f t="shared" si="0"/>
        <v>3426.7</v>
      </c>
      <c r="F12" s="38">
        <v>3769.5</v>
      </c>
      <c r="G12" s="38">
        <v>405.8</v>
      </c>
      <c r="H12" s="38">
        <f t="shared" si="1"/>
        <v>4175.3</v>
      </c>
      <c r="I12" s="38">
        <v>3668.6</v>
      </c>
      <c r="J12" s="38">
        <v>417.7</v>
      </c>
      <c r="K12" s="38">
        <f t="shared" si="2"/>
        <v>4086.2999999999997</v>
      </c>
      <c r="L12" s="40">
        <f t="shared" si="3"/>
        <v>109.37332299803234</v>
      </c>
      <c r="M12" s="40">
        <f t="shared" si="4"/>
        <v>576.13793103448279</v>
      </c>
      <c r="N12" s="40">
        <f t="shared" si="5"/>
        <v>119.24883999182887</v>
      </c>
      <c r="O12" s="40">
        <f t="shared" si="6"/>
        <v>97.323252420745447</v>
      </c>
      <c r="P12" s="40">
        <f t="shared" si="7"/>
        <v>102.93247905372105</v>
      </c>
      <c r="Q12" s="40">
        <f t="shared" si="8"/>
        <v>97.868416640720412</v>
      </c>
    </row>
    <row r="13" spans="1:18" s="41" customFormat="1" ht="12.75" customHeight="1" x14ac:dyDescent="0.2">
      <c r="A13" s="36" t="s">
        <v>24</v>
      </c>
      <c r="B13" s="37" t="s">
        <v>34</v>
      </c>
      <c r="C13" s="38">
        <v>2873.8</v>
      </c>
      <c r="D13" s="38">
        <v>29.1</v>
      </c>
      <c r="E13" s="39">
        <f t="shared" si="0"/>
        <v>2902.9</v>
      </c>
      <c r="F13" s="38">
        <v>3213.1</v>
      </c>
      <c r="G13" s="38">
        <v>113.3</v>
      </c>
      <c r="H13" s="38">
        <f t="shared" si="1"/>
        <v>3326.4</v>
      </c>
      <c r="I13" s="38">
        <v>2926.8</v>
      </c>
      <c r="J13" s="38">
        <v>84.6</v>
      </c>
      <c r="K13" s="38">
        <f t="shared" si="2"/>
        <v>3011.4</v>
      </c>
      <c r="L13" s="40">
        <f t="shared" si="3"/>
        <v>101.84424803396199</v>
      </c>
      <c r="M13" s="40">
        <f t="shared" si="4"/>
        <v>290.72164948453604</v>
      </c>
      <c r="N13" s="40">
        <f t="shared" si="5"/>
        <v>103.73764166867616</v>
      </c>
      <c r="O13" s="40">
        <f t="shared" si="6"/>
        <v>91.089601942049754</v>
      </c>
      <c r="P13" s="40">
        <f t="shared" si="7"/>
        <v>74.669020300088263</v>
      </c>
      <c r="Q13" s="40">
        <f t="shared" si="8"/>
        <v>90.530303030303031</v>
      </c>
    </row>
    <row r="14" spans="1:18" s="41" customFormat="1" ht="25.5" x14ac:dyDescent="0.2">
      <c r="A14" s="36" t="s">
        <v>25</v>
      </c>
      <c r="B14" s="37" t="s">
        <v>35</v>
      </c>
      <c r="C14" s="38">
        <v>5195.2</v>
      </c>
      <c r="D14" s="38">
        <v>344.6</v>
      </c>
      <c r="E14" s="39">
        <f t="shared" si="0"/>
        <v>5539.8</v>
      </c>
      <c r="F14" s="38">
        <v>6198.2</v>
      </c>
      <c r="G14" s="38">
        <v>2006.7</v>
      </c>
      <c r="H14" s="38">
        <f t="shared" si="1"/>
        <v>8204.9</v>
      </c>
      <c r="I14" s="38">
        <v>6115.7</v>
      </c>
      <c r="J14" s="38">
        <v>1976.6</v>
      </c>
      <c r="K14" s="38">
        <f t="shared" si="2"/>
        <v>8092.2999999999993</v>
      </c>
      <c r="L14" s="40">
        <f t="shared" si="3"/>
        <v>117.71827841084077</v>
      </c>
      <c r="M14" s="40">
        <f t="shared" si="4"/>
        <v>573.59257109692385</v>
      </c>
      <c r="N14" s="40">
        <f t="shared" si="5"/>
        <v>146.07567060182674</v>
      </c>
      <c r="O14" s="40">
        <f t="shared" si="6"/>
        <v>98.668968410183595</v>
      </c>
      <c r="P14" s="40">
        <f t="shared" si="7"/>
        <v>98.500024916529611</v>
      </c>
      <c r="Q14" s="40">
        <f t="shared" si="8"/>
        <v>98.627649331497025</v>
      </c>
    </row>
    <row r="15" spans="1:18" s="41" customFormat="1" ht="25.5" x14ac:dyDescent="0.2">
      <c r="A15" s="36" t="s">
        <v>36</v>
      </c>
      <c r="B15" s="37" t="s">
        <v>37</v>
      </c>
      <c r="C15" s="38">
        <v>2813.3</v>
      </c>
      <c r="D15" s="38">
        <v>500.9</v>
      </c>
      <c r="E15" s="39">
        <f t="shared" si="0"/>
        <v>3314.2000000000003</v>
      </c>
      <c r="F15" s="38">
        <v>1908.1</v>
      </c>
      <c r="G15" s="38">
        <v>5037.1000000000004</v>
      </c>
      <c r="H15" s="38">
        <f t="shared" si="1"/>
        <v>6945.2000000000007</v>
      </c>
      <c r="I15" s="38">
        <v>1897.3</v>
      </c>
      <c r="J15" s="38">
        <v>4284.8</v>
      </c>
      <c r="K15" s="38">
        <f t="shared" si="2"/>
        <v>6182.1</v>
      </c>
      <c r="L15" s="40">
        <f t="shared" si="3"/>
        <v>67.44037251626203</v>
      </c>
      <c r="M15" s="40">
        <f t="shared" si="4"/>
        <v>855.42024356158913</v>
      </c>
      <c r="N15" s="40">
        <f t="shared" si="5"/>
        <v>186.53370345784802</v>
      </c>
      <c r="O15" s="40">
        <f t="shared" si="6"/>
        <v>99.43399192914417</v>
      </c>
      <c r="P15" s="40">
        <f t="shared" si="7"/>
        <v>85.064819042703149</v>
      </c>
      <c r="Q15" s="40">
        <f t="shared" si="8"/>
        <v>89.012555433968771</v>
      </c>
    </row>
    <row r="16" spans="1:18" s="41" customFormat="1" x14ac:dyDescent="0.2">
      <c r="A16" s="36" t="s">
        <v>26</v>
      </c>
      <c r="B16" s="37" t="s">
        <v>38</v>
      </c>
      <c r="C16" s="38">
        <v>66.099999999999994</v>
      </c>
      <c r="D16" s="38">
        <v>288.3</v>
      </c>
      <c r="E16" s="39">
        <f t="shared" si="0"/>
        <v>354.4</v>
      </c>
      <c r="F16" s="38">
        <v>172.1</v>
      </c>
      <c r="G16" s="38">
        <v>135</v>
      </c>
      <c r="H16" s="38">
        <f t="shared" si="1"/>
        <v>307.10000000000002</v>
      </c>
      <c r="I16" s="38">
        <v>160.5</v>
      </c>
      <c r="J16" s="38">
        <v>70</v>
      </c>
      <c r="K16" s="38">
        <f t="shared" si="2"/>
        <v>230.5</v>
      </c>
      <c r="L16" s="40">
        <f t="shared" si="3"/>
        <v>242.81391830559761</v>
      </c>
      <c r="M16" s="40">
        <f t="shared" si="4"/>
        <v>24.280263614290668</v>
      </c>
      <c r="N16" s="40">
        <f t="shared" si="5"/>
        <v>65.039503386004512</v>
      </c>
      <c r="O16" s="40">
        <f t="shared" si="6"/>
        <v>93.259732713538639</v>
      </c>
      <c r="P16" s="40">
        <f t="shared" si="7"/>
        <v>51.851851851851848</v>
      </c>
      <c r="Q16" s="40">
        <f t="shared" si="8"/>
        <v>75.056984695538915</v>
      </c>
    </row>
    <row r="17" spans="1:17" s="42" customFormat="1" ht="25.5" x14ac:dyDescent="0.2">
      <c r="A17" s="36" t="s">
        <v>39</v>
      </c>
      <c r="B17" s="37" t="s">
        <v>40</v>
      </c>
      <c r="C17" s="38">
        <v>866.6</v>
      </c>
      <c r="D17" s="38"/>
      <c r="E17" s="39">
        <f t="shared" si="0"/>
        <v>866.6</v>
      </c>
      <c r="F17" s="38">
        <v>850</v>
      </c>
      <c r="G17" s="38"/>
      <c r="H17" s="38">
        <f t="shared" si="1"/>
        <v>850</v>
      </c>
      <c r="I17" s="38">
        <v>850</v>
      </c>
      <c r="J17" s="38"/>
      <c r="K17" s="38">
        <f t="shared" si="2"/>
        <v>850</v>
      </c>
      <c r="L17" s="40">
        <f t="shared" si="3"/>
        <v>98.084468036002775</v>
      </c>
      <c r="M17" s="40"/>
      <c r="N17" s="40">
        <f t="shared" si="5"/>
        <v>98.084468036002775</v>
      </c>
      <c r="O17" s="40">
        <f t="shared" si="6"/>
        <v>100</v>
      </c>
      <c r="P17" s="40"/>
      <c r="Q17" s="40">
        <f t="shared" si="8"/>
        <v>100</v>
      </c>
    </row>
    <row r="18" spans="1:17" s="42" customFormat="1" ht="21.75" customHeight="1" x14ac:dyDescent="0.2">
      <c r="A18" s="43"/>
      <c r="B18" s="44" t="s">
        <v>1</v>
      </c>
      <c r="C18" s="38">
        <f t="shared" ref="C18:K18" si="9">SUM(C8+C9+C10+C11+C12+C13+C14+C15+C16+C17)</f>
        <v>271069.09999999998</v>
      </c>
      <c r="D18" s="38">
        <f t="shared" si="9"/>
        <v>13345.9</v>
      </c>
      <c r="E18" s="38">
        <f>SUM(E8+E9+E10+E11+E12+E13+E14+E15+E16+E17)</f>
        <v>284415.00000000006</v>
      </c>
      <c r="F18" s="38">
        <f t="shared" si="9"/>
        <v>186499.10000000003</v>
      </c>
      <c r="G18" s="38">
        <f t="shared" si="9"/>
        <v>19103.5</v>
      </c>
      <c r="H18" s="38">
        <f t="shared" si="9"/>
        <v>205602.6</v>
      </c>
      <c r="I18" s="38">
        <f t="shared" si="9"/>
        <v>180558.69999999998</v>
      </c>
      <c r="J18" s="38">
        <f t="shared" si="9"/>
        <v>14645.000000000004</v>
      </c>
      <c r="K18" s="38">
        <f t="shared" si="9"/>
        <v>195203.69999999998</v>
      </c>
      <c r="L18" s="40">
        <f t="shared" si="3"/>
        <v>66.60984228744627</v>
      </c>
      <c r="M18" s="40">
        <f t="shared" si="4"/>
        <v>109.73407563371525</v>
      </c>
      <c r="N18" s="40">
        <f t="shared" si="5"/>
        <v>68.633405411106992</v>
      </c>
      <c r="O18" s="40">
        <f t="shared" si="6"/>
        <v>96.814783556596225</v>
      </c>
      <c r="P18" s="40">
        <f t="shared" si="7"/>
        <v>76.661344779752412</v>
      </c>
      <c r="Q18" s="40">
        <f t="shared" si="8"/>
        <v>94.942233220786107</v>
      </c>
    </row>
    <row r="19" spans="1:17" s="42" customFormat="1" ht="17.45" customHeight="1" x14ac:dyDescent="0.2">
      <c r="A19" s="45"/>
      <c r="B19" s="46"/>
      <c r="C19" s="46"/>
      <c r="D19" s="46"/>
      <c r="E19" s="46"/>
      <c r="F19" s="47"/>
      <c r="G19" s="47"/>
      <c r="H19" s="47"/>
      <c r="I19" s="47"/>
      <c r="J19" s="47"/>
      <c r="K19" s="47"/>
      <c r="L19" s="48"/>
      <c r="M19" s="48"/>
      <c r="N19" s="48"/>
      <c r="O19" s="49"/>
      <c r="P19" s="50"/>
      <c r="Q19" s="50"/>
    </row>
    <row r="20" spans="1:17" s="42" customFormat="1" x14ac:dyDescent="0.2">
      <c r="A20" s="51"/>
      <c r="B20" s="52"/>
      <c r="C20" s="53"/>
      <c r="D20" s="53"/>
      <c r="E20" s="53"/>
      <c r="F20" s="53"/>
      <c r="G20" s="53"/>
      <c r="H20" s="53"/>
      <c r="I20" s="53"/>
      <c r="J20" s="53"/>
      <c r="K20" s="53"/>
      <c r="L20" s="41"/>
      <c r="M20" s="41"/>
      <c r="N20" s="41"/>
      <c r="Q20" s="41"/>
    </row>
    <row r="21" spans="1:17" s="1" customFormat="1" x14ac:dyDescent="0.2">
      <c r="A21" s="66" t="s">
        <v>44</v>
      </c>
      <c r="B21" s="66"/>
      <c r="C21" s="66"/>
      <c r="D21" s="6"/>
      <c r="E21" s="4"/>
      <c r="F21" s="6"/>
      <c r="G21" s="6" t="s">
        <v>50</v>
      </c>
      <c r="J21" s="5"/>
    </row>
  </sheetData>
  <mergeCells count="11">
    <mergeCell ref="A21:C21"/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5433070866141736" right="0.19685039370078741" top="0.31496062992125984" bottom="0.23622047244094491" header="0.19685039370078741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Q119"/>
  <sheetViews>
    <sheetView showZeros="0" tabSelected="1" workbookViewId="0">
      <selection activeCell="K4" sqref="K4"/>
    </sheetView>
  </sheetViews>
  <sheetFormatPr defaultColWidth="9.140625" defaultRowHeight="12.75" x14ac:dyDescent="0.2"/>
  <cols>
    <col min="1" max="1" width="7.42578125" style="13" customWidth="1"/>
    <col min="2" max="2" width="39.42578125" style="13" customWidth="1"/>
    <col min="3" max="3" width="5.5703125" style="13" customWidth="1"/>
    <col min="4" max="4" width="5.85546875" style="13" bestFit="1" customWidth="1"/>
    <col min="5" max="5" width="4.85546875" style="13" customWidth="1"/>
    <col min="6" max="6" width="5.42578125" style="13" customWidth="1"/>
    <col min="7" max="7" width="5.85546875" style="13" bestFit="1" customWidth="1"/>
    <col min="8" max="8" width="5.140625" style="13" bestFit="1" customWidth="1"/>
    <col min="9" max="10" width="5.5703125" style="13" customWidth="1"/>
    <col min="11" max="11" width="4.5703125" style="13" bestFit="1" customWidth="1"/>
    <col min="12" max="12" width="5.42578125" style="13" customWidth="1"/>
    <col min="13" max="13" width="5.5703125" style="13" customWidth="1"/>
    <col min="14" max="14" width="7" style="13" customWidth="1"/>
    <col min="15" max="15" width="5.85546875" style="13" bestFit="1" customWidth="1"/>
    <col min="16" max="17" width="8.140625" style="13" bestFit="1" customWidth="1"/>
    <col min="18" max="16384" width="9.140625" style="13"/>
  </cols>
  <sheetData>
    <row r="1" spans="1:17" ht="12.75" customHeight="1" x14ac:dyDescent="0.2">
      <c r="J1" s="7"/>
      <c r="K1" s="80" t="s">
        <v>5</v>
      </c>
      <c r="L1" s="80"/>
      <c r="M1" s="80"/>
      <c r="N1" s="80"/>
      <c r="O1" s="80"/>
      <c r="P1" s="80"/>
      <c r="Q1" s="80"/>
    </row>
    <row r="2" spans="1:17" x14ac:dyDescent="0.2">
      <c r="J2" s="24"/>
      <c r="K2" s="74" t="s">
        <v>41</v>
      </c>
      <c r="L2" s="74"/>
      <c r="M2" s="74"/>
      <c r="N2" s="74"/>
      <c r="O2" s="74"/>
      <c r="P2" s="74"/>
      <c r="Q2" s="74"/>
    </row>
    <row r="3" spans="1:17" x14ac:dyDescent="0.2">
      <c r="J3" s="4"/>
      <c r="K3" s="81" t="s">
        <v>51</v>
      </c>
      <c r="L3" s="81"/>
      <c r="M3" s="81"/>
      <c r="N3" s="81"/>
      <c r="O3" s="81"/>
      <c r="P3" s="81"/>
      <c r="Q3" s="81"/>
    </row>
    <row r="4" spans="1:17" ht="15" x14ac:dyDescent="0.2">
      <c r="I4" s="25"/>
      <c r="J4" s="26"/>
      <c r="K4" s="25"/>
      <c r="L4" s="25"/>
      <c r="M4" s="25"/>
      <c r="N4" s="25"/>
      <c r="O4" s="25"/>
    </row>
    <row r="5" spans="1:17" ht="18.75" x14ac:dyDescent="0.3">
      <c r="A5" s="82" t="s">
        <v>48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7" s="33" customFormat="1" ht="52.35" customHeight="1" x14ac:dyDescent="0.2">
      <c r="A7" s="68" t="s">
        <v>0</v>
      </c>
      <c r="B7" s="68" t="s">
        <v>6</v>
      </c>
      <c r="C7" s="69" t="s">
        <v>46</v>
      </c>
      <c r="D7" s="70"/>
      <c r="E7" s="71"/>
      <c r="F7" s="68" t="s">
        <v>43</v>
      </c>
      <c r="G7" s="68"/>
      <c r="H7" s="68"/>
      <c r="I7" s="69" t="s">
        <v>47</v>
      </c>
      <c r="J7" s="70"/>
      <c r="K7" s="71"/>
      <c r="L7" s="75" t="s">
        <v>49</v>
      </c>
      <c r="M7" s="76"/>
      <c r="N7" s="77"/>
      <c r="O7" s="68" t="s">
        <v>19</v>
      </c>
      <c r="P7" s="68"/>
      <c r="Q7" s="68"/>
    </row>
    <row r="8" spans="1:17" s="33" customFormat="1" ht="59.25" customHeight="1" x14ac:dyDescent="0.2">
      <c r="A8" s="68"/>
      <c r="B8" s="68"/>
      <c r="C8" s="35" t="s">
        <v>7</v>
      </c>
      <c r="D8" s="35" t="s">
        <v>8</v>
      </c>
      <c r="E8" s="35" t="s">
        <v>2</v>
      </c>
      <c r="F8" s="35" t="s">
        <v>7</v>
      </c>
      <c r="G8" s="35" t="s">
        <v>8</v>
      </c>
      <c r="H8" s="35" t="s">
        <v>2</v>
      </c>
      <c r="I8" s="35" t="s">
        <v>7</v>
      </c>
      <c r="J8" s="35" t="s">
        <v>8</v>
      </c>
      <c r="K8" s="35" t="s">
        <v>2</v>
      </c>
      <c r="L8" s="35" t="s">
        <v>7</v>
      </c>
      <c r="M8" s="35" t="s">
        <v>8</v>
      </c>
      <c r="N8" s="35" t="s">
        <v>2</v>
      </c>
      <c r="O8" s="35" t="s">
        <v>7</v>
      </c>
      <c r="P8" s="35" t="s">
        <v>8</v>
      </c>
      <c r="Q8" s="35" t="s">
        <v>2</v>
      </c>
    </row>
    <row r="9" spans="1:17" s="61" customFormat="1" ht="38.25" x14ac:dyDescent="0.2">
      <c r="A9" s="60">
        <v>8821</v>
      </c>
      <c r="B9" s="60" t="s">
        <v>9</v>
      </c>
      <c r="C9" s="54"/>
      <c r="D9" s="54"/>
      <c r="E9" s="54"/>
      <c r="F9" s="54"/>
      <c r="G9" s="54">
        <v>9.4</v>
      </c>
      <c r="H9" s="54">
        <f>SUM(F9:G9)</f>
        <v>9.4</v>
      </c>
      <c r="I9" s="54"/>
      <c r="J9" s="54"/>
      <c r="K9" s="54"/>
      <c r="L9" s="55"/>
      <c r="M9" s="55"/>
      <c r="N9" s="55"/>
      <c r="O9" s="54"/>
      <c r="P9" s="54"/>
      <c r="Q9" s="54"/>
    </row>
    <row r="10" spans="1:17" s="61" customFormat="1" ht="42.6" customHeight="1" x14ac:dyDescent="0.2">
      <c r="A10" s="60">
        <v>8822</v>
      </c>
      <c r="B10" s="60" t="s">
        <v>42</v>
      </c>
      <c r="C10" s="54"/>
      <c r="D10" s="54">
        <v>-4.3</v>
      </c>
      <c r="E10" s="54">
        <f>SUM(D10)</f>
        <v>-4.3</v>
      </c>
      <c r="F10" s="54"/>
      <c r="G10" s="54">
        <v>-10</v>
      </c>
      <c r="H10" s="54">
        <f>SUM(F10:G10)</f>
        <v>-10</v>
      </c>
      <c r="I10" s="54"/>
      <c r="J10" s="54">
        <v>-5.7</v>
      </c>
      <c r="K10" s="54">
        <f>SUM(J10)</f>
        <v>-5.7</v>
      </c>
      <c r="L10" s="55"/>
      <c r="M10" s="56">
        <f>SUM(J10/D10)*100</f>
        <v>132.55813953488374</v>
      </c>
      <c r="N10" s="56">
        <f>SUM(K10/E10)*100</f>
        <v>132.55813953488374</v>
      </c>
      <c r="O10" s="54"/>
      <c r="P10" s="54">
        <f>SUM(J10/G10)*100</f>
        <v>57.000000000000007</v>
      </c>
      <c r="Q10" s="54">
        <f>SUM(K10/H10)*100</f>
        <v>57.000000000000007</v>
      </c>
    </row>
    <row r="11" spans="1:17" s="65" customFormat="1" x14ac:dyDescent="0.2">
      <c r="A11" s="62"/>
      <c r="B11" s="63" t="s">
        <v>10</v>
      </c>
      <c r="C11" s="64">
        <f t="shared" ref="C11:K11" si="0">SUM(C9:C10)</f>
        <v>0</v>
      </c>
      <c r="D11" s="64">
        <f t="shared" si="0"/>
        <v>-4.3</v>
      </c>
      <c r="E11" s="64">
        <f t="shared" si="0"/>
        <v>-4.3</v>
      </c>
      <c r="F11" s="64">
        <f t="shared" si="0"/>
        <v>0</v>
      </c>
      <c r="G11" s="40">
        <f t="shared" si="0"/>
        <v>-0.59999999999999964</v>
      </c>
      <c r="H11" s="40">
        <f t="shared" si="0"/>
        <v>-0.59999999999999964</v>
      </c>
      <c r="I11" s="40">
        <f t="shared" si="0"/>
        <v>0</v>
      </c>
      <c r="J11" s="40">
        <f t="shared" si="0"/>
        <v>-5.7</v>
      </c>
      <c r="K11" s="40">
        <f t="shared" si="0"/>
        <v>-5.7</v>
      </c>
      <c r="L11" s="55"/>
      <c r="M11" s="56">
        <f>SUM(J11/D11)*100</f>
        <v>132.55813953488374</v>
      </c>
      <c r="N11" s="56">
        <f>SUM(K11/E11)*100</f>
        <v>132.55813953488374</v>
      </c>
      <c r="O11" s="40">
        <f>SUM(O9:O10)</f>
        <v>0</v>
      </c>
      <c r="P11" s="40">
        <f>SUM(P9:P10)</f>
        <v>57.000000000000007</v>
      </c>
      <c r="Q11" s="40">
        <f>SUM(Q9:Q10)</f>
        <v>57.000000000000007</v>
      </c>
    </row>
    <row r="12" spans="1:17" s="34" customFormat="1" x14ac:dyDescent="0.2">
      <c r="A12" s="32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2"/>
      <c r="N12" s="32"/>
      <c r="O12" s="31"/>
      <c r="P12" s="27"/>
      <c r="Q12" s="27"/>
    </row>
    <row r="13" spans="1:17" s="34" customForma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s="1" customFormat="1" x14ac:dyDescent="0.2">
      <c r="A14" s="66" t="s">
        <v>44</v>
      </c>
      <c r="B14" s="66"/>
      <c r="C14" s="66"/>
      <c r="D14" s="6"/>
      <c r="E14" s="4"/>
      <c r="F14" s="6"/>
      <c r="G14" s="6" t="s">
        <v>50</v>
      </c>
      <c r="J14" s="5"/>
    </row>
    <row r="21" spans="1:17" ht="13.5" customHeight="1" x14ac:dyDescent="0.2"/>
    <row r="22" spans="1:17" hidden="1" x14ac:dyDescent="0.2">
      <c r="B22" s="12" t="s">
        <v>12</v>
      </c>
      <c r="C22" s="12"/>
      <c r="D22" s="12"/>
      <c r="E22" s="12"/>
      <c r="F22" s="12"/>
      <c r="G22" s="12"/>
      <c r="H22" s="12"/>
      <c r="I22" s="4"/>
      <c r="J22" s="6" t="s">
        <v>11</v>
      </c>
      <c r="K22" s="6"/>
      <c r="L22" s="6"/>
      <c r="M22" s="6"/>
      <c r="N22" s="6"/>
      <c r="O22" s="1"/>
      <c r="P22" s="1"/>
      <c r="Q22" s="1"/>
    </row>
    <row r="23" spans="1:17" hidden="1" x14ac:dyDescent="0.2"/>
    <row r="24" spans="1:17" hidden="1" x14ac:dyDescent="0.2"/>
    <row r="25" spans="1:17" s="2" customFormat="1" ht="30" hidden="1" customHeight="1" x14ac:dyDescent="0.3">
      <c r="A25" s="1"/>
      <c r="B25" s="12" t="s">
        <v>15</v>
      </c>
      <c r="C25" s="12"/>
      <c r="D25" s="12"/>
      <c r="E25" s="12"/>
      <c r="F25" s="12"/>
      <c r="G25" s="12"/>
      <c r="H25" s="12"/>
      <c r="I25" s="4"/>
      <c r="J25" s="6" t="s">
        <v>16</v>
      </c>
      <c r="K25" s="6"/>
      <c r="L25" s="6"/>
      <c r="M25" s="6"/>
      <c r="N25" s="6"/>
      <c r="O25" s="1"/>
      <c r="P25" s="1"/>
      <c r="Q25" s="1"/>
    </row>
    <row r="26" spans="1:17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</sheetData>
  <mergeCells count="12">
    <mergeCell ref="A14:C14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0.21" bottom="0.59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2021-02-09T14:43:35Z</cp:lastPrinted>
  <dcterms:created xsi:type="dcterms:W3CDTF">2012-01-12T08:51:13Z</dcterms:created>
  <dcterms:modified xsi:type="dcterms:W3CDTF">2021-02-23T11:42:42Z</dcterms:modified>
</cp:coreProperties>
</file>