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 додаток 2 СЕСІЯ" sheetId="8" r:id="rId1"/>
    <sheet name="додаток 3 СЕСІЯ" sheetId="9" r:id="rId2"/>
  </sheets>
  <definedNames>
    <definedName name="_xlnm.Print_Titles" localSheetId="0">' додаток 2 СЕСІЯ'!$6:$7</definedName>
    <definedName name="_xlnm.Print_Area" localSheetId="0">' додаток 2 СЕСІЯ'!$A$1:$Q$23</definedName>
    <definedName name="_xlnm.Print_Area" localSheetId="1">'додаток 3 СЕСІЯ'!$A$1:$Q$16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9" l="1"/>
  <c r="P10" i="9"/>
  <c r="N10" i="9"/>
  <c r="K10" i="9"/>
  <c r="L10" i="8" l="1"/>
  <c r="M10" i="8"/>
  <c r="L11" i="8"/>
  <c r="M11" i="8"/>
  <c r="L12" i="8"/>
  <c r="M12" i="8"/>
  <c r="L13" i="8"/>
  <c r="M13" i="8"/>
  <c r="L14" i="8"/>
  <c r="M14" i="8"/>
  <c r="L15" i="8"/>
  <c r="M15" i="8"/>
  <c r="L16" i="8"/>
  <c r="M16" i="8"/>
  <c r="L17" i="8"/>
  <c r="M17" i="8"/>
  <c r="P17" i="8" l="1"/>
  <c r="P11" i="9" l="1"/>
  <c r="P12" i="9"/>
  <c r="M8" i="8" l="1"/>
  <c r="M9" i="8"/>
  <c r="O9" i="8"/>
  <c r="O10" i="8"/>
  <c r="O11" i="8"/>
  <c r="O12" i="8"/>
  <c r="O13" i="8"/>
  <c r="O14" i="8"/>
  <c r="O15" i="8"/>
  <c r="O16" i="8"/>
  <c r="O17" i="8"/>
  <c r="P9" i="8"/>
  <c r="P10" i="8"/>
  <c r="P11" i="8"/>
  <c r="P12" i="8"/>
  <c r="P13" i="8"/>
  <c r="P14" i="8"/>
  <c r="P15" i="8"/>
  <c r="P16" i="8"/>
  <c r="P9" i="9" l="1"/>
  <c r="H11" i="9"/>
  <c r="Q11" i="9" s="1"/>
  <c r="H12" i="9" l="1"/>
  <c r="Q12" i="9" s="1"/>
  <c r="F18" i="8" l="1"/>
  <c r="C13" i="9" l="1"/>
  <c r="F13" i="9"/>
  <c r="G13" i="9"/>
  <c r="I13" i="9"/>
  <c r="J13" i="9"/>
  <c r="L13" i="9"/>
  <c r="O13" i="9"/>
  <c r="D13" i="9"/>
  <c r="L9" i="8"/>
  <c r="K13" i="9" l="1"/>
  <c r="E10" i="9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H17" i="8"/>
  <c r="K17" i="8"/>
  <c r="C18" i="8"/>
  <c r="D18" i="8"/>
  <c r="G18" i="8"/>
  <c r="I18" i="8"/>
  <c r="J18" i="8"/>
  <c r="H9" i="9"/>
  <c r="H10" i="9"/>
  <c r="M13" i="9"/>
  <c r="P13" i="9"/>
  <c r="L18" i="8" l="1"/>
  <c r="E13" i="9"/>
  <c r="N13" i="9"/>
  <c r="H13" i="9"/>
  <c r="Q17" i="8"/>
  <c r="N17" i="8"/>
  <c r="Q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N8" i="8"/>
  <c r="P18" i="8"/>
  <c r="Q10" i="9"/>
  <c r="Q13" i="9" s="1"/>
  <c r="H18" i="8"/>
  <c r="O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<sst xmlns="http://schemas.openxmlformats.org/spreadsheetml/2006/main" count="88" uniqueCount="57">
  <si>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</si>
  <si>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</si>
  <si>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</si>
  <si>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</si>
  <si>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</si>
  <si>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</si>
  <si>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</si>
  <si>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</si>
  <si>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</si>
  <si>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</si>
  <si>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</si>
  <si>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</si>
  <si>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</si>
  <si>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</si>
  <si>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</si>
  <si>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</si>
  <si>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</si>
  <si>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</si>
  <si>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</si>
  <si>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</si>
  <si>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</si>
  <si>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</si>
  <si>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</si>
  <si>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</si>
  <si>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</si>
  <si>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</si>
  <si>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</si>
  <si>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</si>
  <si>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</si>
  <si>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</si>
  <si>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</si>
  <si>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</si>
  <si>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</si>
  <si>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</si>
  <si>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</si>
  <si>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</si>
  <si>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</si>
  <si>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</si>
  <si>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</si>
  <si>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</si>
  <si>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</si>
  <si>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</si>
  <si>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</si>
  <si>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Планові показники на 2022 рік </t>
  </si>
  <si>
    <t xml:space="preserve">Надання  довгострокових кредитів індивідуальних забудовникам житла на селі </t>
  </si>
  <si>
    <t xml:space="preserve">Планові показники на  2022 рік </t>
  </si>
  <si>
    <t>Касові видатки за 2021 р.</t>
  </si>
  <si>
    <t>Касові видатки 2022 р.</t>
  </si>
  <si>
    <t>Процент виконання до касових видатків за 2021 р.</t>
  </si>
  <si>
    <t>Касові видатки за 2022 р.</t>
  </si>
  <si>
    <t>до рішення міської ради</t>
  </si>
  <si>
    <t>до рішення  міської ради</t>
  </si>
  <si>
    <t>Надія ВАЙЛО</t>
  </si>
  <si>
    <t>Видатки бюджету Глухівської міської територіальної громади  за 2022 рік</t>
  </si>
  <si>
    <t>Кредитування з бюджету Глухівської міської територіальної громади за 2022 рік</t>
  </si>
  <si>
    <t>23.02.2023  № 617</t>
  </si>
  <si>
    <t>23.02.2023 № 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</si>
</sst>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4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81">
    <xf numFmtId="0" fontId="0" fillId="0" borderId="0" xfId="0"/>
    <xf numFmtId="0" fontId="5" fillId="0" borderId="0" xfId="0" applyFont="1"/>
    <xf numFmtId="0" fontId="3" fillId="0" borderId="0" xfId="0" applyFont="1"/>
    <xf numFmtId="0" fontId="5" fillId="0" borderId="1" xfId="0" applyFont="1" applyBorder="1"/>
    <xf numFmtId="0" fontId="6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0" fontId="1" fillId="0" borderId="0" xfId="0" applyFont="1"/>
    <xf numFmtId="0" fontId="5" fillId="0" borderId="0" xfId="0" applyFont="1" applyAlignment="1">
      <alignment horizontal="justify"/>
    </xf>
    <xf numFmtId="164" fontId="5" fillId="0" borderId="0" xfId="0" applyNumberFormat="1" applyFont="1"/>
    <xf numFmtId="0" fontId="8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6" fillId="0" borderId="0" xfId="0" applyNumberFormat="1" applyFont="1"/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justify"/>
    </xf>
    <xf numFmtId="0" fontId="5" fillId="0" borderId="1" xfId="0" applyFont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0" fontId="6" fillId="2" borderId="0" xfId="0" quotePrefix="1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164" fontId="6" fillId="2" borderId="0" xfId="0" applyNumberFormat="1" applyFont="1" applyFill="1" applyAlignment="1">
      <alignment horizontal="right" vertical="center" wrapText="1"/>
    </xf>
    <xf numFmtId="164" fontId="5" fillId="2" borderId="0" xfId="0" applyNumberFormat="1" applyFont="1" applyFill="1"/>
    <xf numFmtId="164" fontId="6" fillId="2" borderId="0" xfId="0" applyNumberFormat="1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0" fontId="1" fillId="2" borderId="0" xfId="0" applyFont="1" applyFill="1"/>
    <xf numFmtId="164" fontId="6" fillId="0" borderId="0" xfId="0" applyNumberFormat="1" applyFont="1" applyAlignment="1">
      <alignment vertical="center" wrapText="1"/>
    </xf>
    <xf numFmtId="164" fontId="11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/>
    </xf>
    <xf numFmtId="0" fontId="4" fillId="0" borderId="0" xfId="0" applyFont="1"/>
    <xf numFmtId="164" fontId="12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49" fontId="5" fillId="2" borderId="1" xfId="0" quotePrefix="1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justify"/>
    </xf>
    <xf numFmtId="0" fontId="5" fillId="0" borderId="8" xfId="0" applyFont="1" applyBorder="1" applyAlignment="1">
      <alignment horizontal="justify"/>
    </xf>
    <xf numFmtId="0" fontId="5" fillId="0" borderId="9" xfId="0" applyFont="1" applyBorder="1" applyAlignment="1">
      <alignment horizontal="justify"/>
    </xf>
    <xf numFmtId="0" fontId="5" fillId="0" borderId="1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R25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Q4"/>
    </sheetView>
  </sheetViews>
  <sheetFormatPr defaultColWidth="9.28515625" defaultRowHeight="12.75" x14ac:dyDescent="0.2"/>
  <cols>
    <col min="1" max="1" width="8.28515625" style="49" customWidth="1"/>
    <col min="2" max="2" width="22.42578125" style="10" customWidth="1"/>
    <col min="3" max="3" width="9.42578125" style="10" bestFit="1" customWidth="1"/>
    <col min="4" max="4" width="9" style="10" customWidth="1"/>
    <col min="5" max="5" width="10.42578125" style="10" customWidth="1"/>
    <col min="6" max="6" width="13.5703125" style="11" bestFit="1" customWidth="1"/>
    <col min="7" max="7" width="11.5703125" style="1" bestFit="1" customWidth="1"/>
    <col min="8" max="8" width="11.5703125" style="4" bestFit="1" customWidth="1"/>
    <col min="9" max="10" width="11.5703125" style="1" bestFit="1" customWidth="1"/>
    <col min="11" max="11" width="9.28515625" style="4" customWidth="1"/>
    <col min="12" max="12" width="8.42578125" style="4" bestFit="1" customWidth="1"/>
    <col min="13" max="13" width="10.28515625" style="4" customWidth="1"/>
    <col min="14" max="14" width="8.28515625" style="4" bestFit="1" customWidth="1"/>
    <col min="15" max="15" width="9.42578125" style="1" customWidth="1"/>
    <col min="16" max="16" width="10" style="1" customWidth="1"/>
    <col min="17" max="17" width="8.28515625" style="4" bestFit="1" customWidth="1"/>
    <col min="18" max="16384" width="9.28515625" style="1"/>
  </cols>
  <sheetData>
    <row r="1" spans="1:18" ht="15.6" customHeight="1" x14ac:dyDescent="0.2">
      <c r="K1" s="63" t="s">
        <v>13</v>
      </c>
      <c r="L1" s="63"/>
      <c r="M1" s="63"/>
      <c r="N1" s="63"/>
      <c r="O1" s="63"/>
      <c r="P1" s="63"/>
      <c r="Q1" s="1"/>
      <c r="R1" s="5"/>
    </row>
    <row r="2" spans="1:18" ht="16.350000000000001" customHeight="1" x14ac:dyDescent="0.4">
      <c r="C2" s="22"/>
      <c r="D2" s="78"/>
      <c r="E2" s="78"/>
      <c r="F2" s="78"/>
      <c r="G2" s="78"/>
      <c r="K2" s="72" t="s">
        <v>51</v>
      </c>
      <c r="L2" s="72"/>
      <c r="M2" s="72"/>
      <c r="N2" s="72"/>
      <c r="O2" s="72"/>
      <c r="P2" s="72"/>
      <c r="Q2" s="72"/>
      <c r="R2" s="12"/>
    </row>
    <row r="3" spans="1:18" x14ac:dyDescent="0.2">
      <c r="K3" s="49" t="s">
        <v>56</v>
      </c>
      <c r="L3" s="49"/>
      <c r="M3" s="49"/>
      <c r="N3" s="49"/>
      <c r="Q3" s="1"/>
    </row>
    <row r="4" spans="1:18" ht="18.75" x14ac:dyDescent="0.3">
      <c r="A4" s="77" t="s">
        <v>53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6"/>
    </row>
    <row r="5" spans="1:18" x14ac:dyDescent="0.2">
      <c r="A5" s="15"/>
      <c r="B5" s="4"/>
      <c r="C5" s="4"/>
      <c r="D5" s="4"/>
      <c r="E5" s="4"/>
      <c r="F5" s="16"/>
      <c r="G5" s="6"/>
      <c r="H5" s="6"/>
      <c r="I5" s="6"/>
      <c r="Q5" s="1" t="s">
        <v>14</v>
      </c>
    </row>
    <row r="6" spans="1:18" ht="26.65" customHeight="1" x14ac:dyDescent="0.2">
      <c r="A6" s="47" t="s">
        <v>20</v>
      </c>
      <c r="B6" s="70" t="s">
        <v>18</v>
      </c>
      <c r="C6" s="67" t="s">
        <v>46</v>
      </c>
      <c r="D6" s="68"/>
      <c r="E6" s="69"/>
      <c r="F6" s="64" t="s">
        <v>43</v>
      </c>
      <c r="G6" s="65"/>
      <c r="H6" s="66"/>
      <c r="I6" s="67" t="s">
        <v>47</v>
      </c>
      <c r="J6" s="68"/>
      <c r="K6" s="69"/>
      <c r="L6" s="73" t="s">
        <v>48</v>
      </c>
      <c r="M6" s="74"/>
      <c r="N6" s="75"/>
      <c r="O6" s="76" t="s">
        <v>19</v>
      </c>
      <c r="P6" s="76"/>
      <c r="Q6" s="76"/>
    </row>
    <row r="7" spans="1:18" s="7" customFormat="1" ht="14.1" customHeight="1" x14ac:dyDescent="0.2">
      <c r="A7" s="48"/>
      <c r="B7" s="71"/>
      <c r="C7" s="38" t="s">
        <v>3</v>
      </c>
      <c r="D7" s="39" t="s">
        <v>4</v>
      </c>
      <c r="E7" s="39" t="s">
        <v>2</v>
      </c>
      <c r="F7" s="13" t="s">
        <v>3</v>
      </c>
      <c r="G7" s="14" t="s">
        <v>4</v>
      </c>
      <c r="H7" s="14" t="s">
        <v>2</v>
      </c>
      <c r="I7" s="39" t="s">
        <v>3</v>
      </c>
      <c r="J7" s="39" t="s">
        <v>4</v>
      </c>
      <c r="K7" s="39" t="s">
        <v>2</v>
      </c>
      <c r="L7" s="14" t="s">
        <v>3</v>
      </c>
      <c r="M7" s="14" t="s">
        <v>4</v>
      </c>
      <c r="N7" s="14" t="s">
        <v>2</v>
      </c>
      <c r="O7" s="3" t="s">
        <v>3</v>
      </c>
      <c r="P7" s="3" t="s">
        <v>17</v>
      </c>
      <c r="Q7" s="3" t="s">
        <v>2</v>
      </c>
    </row>
    <row r="8" spans="1:18" s="26" customFormat="1" x14ac:dyDescent="0.2">
      <c r="A8" s="59" t="s">
        <v>28</v>
      </c>
      <c r="B8" s="60" t="s">
        <v>29</v>
      </c>
      <c r="C8" s="50">
        <v>37832.699999999997</v>
      </c>
      <c r="D8" s="51">
        <v>1007.9</v>
      </c>
      <c r="E8" s="61">
        <f t="shared" ref="E8:E17" si="0">SUM(C8:D8)</f>
        <v>38840.6</v>
      </c>
      <c r="F8" s="50">
        <v>39400.699999999997</v>
      </c>
      <c r="G8" s="50">
        <v>231</v>
      </c>
      <c r="H8" s="50">
        <f t="shared" ref="H8:H17" si="1">SUM(F8:G8)</f>
        <v>39631.699999999997</v>
      </c>
      <c r="I8" s="50">
        <v>34583.1</v>
      </c>
      <c r="J8" s="51">
        <v>214.4</v>
      </c>
      <c r="K8" s="50">
        <f t="shared" ref="K8:K17" si="2">SUM(I8:J8)</f>
        <v>34797.5</v>
      </c>
      <c r="L8" s="36">
        <f t="shared" ref="L8" si="3">SUM(I8/C8)*100</f>
        <v>91.410605111451204</v>
      </c>
      <c r="M8" s="36">
        <f>SUM(J8/D8)*100</f>
        <v>21.271951582498264</v>
      </c>
      <c r="N8" s="36">
        <f t="shared" ref="N8:N18" si="4">SUM(K8/E8)*100</f>
        <v>89.590531557185017</v>
      </c>
      <c r="O8" s="36">
        <f t="shared" ref="O8:O18" si="5">SUM(I8/F8)*100</f>
        <v>87.772806066897289</v>
      </c>
      <c r="P8" s="36">
        <f t="shared" ref="P8:P18" si="6">SUM(J8/G8)*100</f>
        <v>92.813852813852819</v>
      </c>
      <c r="Q8" s="36">
        <f t="shared" ref="Q8:Q18" si="7">SUM(K8/H8)*100</f>
        <v>87.802188652013427</v>
      </c>
    </row>
    <row r="9" spans="1:18" s="27" customFormat="1" x14ac:dyDescent="0.2">
      <c r="A9" s="59" t="s">
        <v>21</v>
      </c>
      <c r="B9" s="60" t="s">
        <v>30</v>
      </c>
      <c r="C9" s="50">
        <v>160469.5</v>
      </c>
      <c r="D9" s="51">
        <v>4737.2</v>
      </c>
      <c r="E9" s="61">
        <f t="shared" si="0"/>
        <v>165206.70000000001</v>
      </c>
      <c r="F9" s="50">
        <v>173566</v>
      </c>
      <c r="G9" s="50">
        <v>11090.5</v>
      </c>
      <c r="H9" s="50">
        <f t="shared" si="1"/>
        <v>184656.5</v>
      </c>
      <c r="I9" s="50">
        <v>156511.5</v>
      </c>
      <c r="J9" s="51">
        <v>3821.2</v>
      </c>
      <c r="K9" s="50">
        <f t="shared" si="2"/>
        <v>160332.70000000001</v>
      </c>
      <c r="L9" s="36">
        <f t="shared" ref="L9" si="8">SUM(I9/C9)*100</f>
        <v>97.533487672112145</v>
      </c>
      <c r="M9" s="36">
        <f t="shared" ref="M9:M10" si="9">SUM(J9/D9)*100</f>
        <v>80.663683188381313</v>
      </c>
      <c r="N9" s="36">
        <f t="shared" ref="N9:N17" si="10">SUM(K9/E9)*100</f>
        <v>97.049756456608606</v>
      </c>
      <c r="O9" s="36">
        <f t="shared" si="5"/>
        <v>90.174054826406092</v>
      </c>
      <c r="P9" s="36">
        <f t="shared" si="6"/>
        <v>34.454713493530498</v>
      </c>
      <c r="Q9" s="36">
        <f t="shared" ref="Q9:Q17" si="11">SUM(K9/H9)*100</f>
        <v>86.827541949511669</v>
      </c>
    </row>
    <row r="10" spans="1:18" s="27" customFormat="1" x14ac:dyDescent="0.2">
      <c r="A10" s="59" t="s">
        <v>22</v>
      </c>
      <c r="B10" s="60" t="s">
        <v>31</v>
      </c>
      <c r="C10" s="50">
        <v>11941.4</v>
      </c>
      <c r="D10" s="51">
        <v>2628.3</v>
      </c>
      <c r="E10" s="61">
        <f t="shared" si="0"/>
        <v>14569.7</v>
      </c>
      <c r="F10" s="50">
        <v>11608.7</v>
      </c>
      <c r="G10" s="50">
        <v>1000</v>
      </c>
      <c r="H10" s="50">
        <f t="shared" si="1"/>
        <v>12608.7</v>
      </c>
      <c r="I10" s="50">
        <v>11181.2</v>
      </c>
      <c r="J10" s="51">
        <v>1000</v>
      </c>
      <c r="K10" s="50">
        <f t="shared" si="2"/>
        <v>12181.2</v>
      </c>
      <c r="L10" s="36">
        <f t="shared" ref="L10" si="12">SUM(I10/C10)*100</f>
        <v>93.633912271592962</v>
      </c>
      <c r="M10" s="36">
        <f t="shared" si="9"/>
        <v>38.047407069208234</v>
      </c>
      <c r="N10" s="36">
        <f t="shared" si="10"/>
        <v>83.606388601000702</v>
      </c>
      <c r="O10" s="36">
        <f t="shared" si="5"/>
        <v>96.317417109581598</v>
      </c>
      <c r="P10" s="36">
        <f t="shared" si="6"/>
        <v>100</v>
      </c>
      <c r="Q10" s="36">
        <f t="shared" si="11"/>
        <v>96.60948392776416</v>
      </c>
    </row>
    <row r="11" spans="1:18" s="27" customFormat="1" ht="25.5" x14ac:dyDescent="0.2">
      <c r="A11" s="59" t="s">
        <v>27</v>
      </c>
      <c r="B11" s="60" t="s">
        <v>32</v>
      </c>
      <c r="C11" s="50">
        <v>14618</v>
      </c>
      <c r="D11" s="51">
        <v>306.60000000000002</v>
      </c>
      <c r="E11" s="61">
        <f t="shared" si="0"/>
        <v>14924.6</v>
      </c>
      <c r="F11" s="50">
        <v>30657.1</v>
      </c>
      <c r="G11" s="50">
        <v>440.7</v>
      </c>
      <c r="H11" s="50">
        <f t="shared" si="1"/>
        <v>31097.8</v>
      </c>
      <c r="I11" s="50">
        <v>29255.8</v>
      </c>
      <c r="J11" s="51">
        <v>1614.9</v>
      </c>
      <c r="K11" s="50">
        <f t="shared" si="2"/>
        <v>30870.7</v>
      </c>
      <c r="L11" s="36">
        <f t="shared" ref="L11" si="13">SUM(I11/C11)*100</f>
        <v>200.13544944588864</v>
      </c>
      <c r="M11" s="36">
        <f t="shared" ref="M11:M17" si="14">SUM(J11/D11)*100</f>
        <v>526.71232876712327</v>
      </c>
      <c r="N11" s="36">
        <f t="shared" si="10"/>
        <v>206.84440454015518</v>
      </c>
      <c r="O11" s="36">
        <f t="shared" si="5"/>
        <v>95.429117561674133</v>
      </c>
      <c r="P11" s="36">
        <f t="shared" si="6"/>
        <v>366.4397549353302</v>
      </c>
      <c r="Q11" s="36">
        <f t="shared" si="11"/>
        <v>99.269723260166316</v>
      </c>
    </row>
    <row r="12" spans="1:18" s="27" customFormat="1" x14ac:dyDescent="0.2">
      <c r="A12" s="59" t="s">
        <v>23</v>
      </c>
      <c r="B12" s="60" t="s">
        <v>33</v>
      </c>
      <c r="C12" s="50">
        <v>12112.3</v>
      </c>
      <c r="D12" s="51">
        <v>41.4</v>
      </c>
      <c r="E12" s="61">
        <f t="shared" si="0"/>
        <v>12153.699999999999</v>
      </c>
      <c r="F12" s="50">
        <v>14088.7</v>
      </c>
      <c r="G12" s="50">
        <v>96.3</v>
      </c>
      <c r="H12" s="50">
        <f t="shared" si="1"/>
        <v>14185</v>
      </c>
      <c r="I12" s="50">
        <v>12253.9</v>
      </c>
      <c r="J12" s="51">
        <v>79.3</v>
      </c>
      <c r="K12" s="50">
        <f t="shared" si="2"/>
        <v>12333.199999999999</v>
      </c>
      <c r="L12" s="36">
        <f t="shared" ref="L12" si="15">SUM(I12/C12)*100</f>
        <v>101.16905955103491</v>
      </c>
      <c r="M12" s="36">
        <f t="shared" si="14"/>
        <v>191.54589371980677</v>
      </c>
      <c r="N12" s="36">
        <f t="shared" si="10"/>
        <v>101.47691649456544</v>
      </c>
      <c r="O12" s="36">
        <f t="shared" si="5"/>
        <v>86.976797007530848</v>
      </c>
      <c r="P12" s="36">
        <f t="shared" si="6"/>
        <v>82.346832814122521</v>
      </c>
      <c r="Q12" s="36">
        <f t="shared" si="11"/>
        <v>86.945364821995057</v>
      </c>
    </row>
    <row r="13" spans="1:18" s="26" customFormat="1" ht="12.75" customHeight="1" x14ac:dyDescent="0.2">
      <c r="A13" s="59" t="s">
        <v>24</v>
      </c>
      <c r="B13" s="60" t="s">
        <v>34</v>
      </c>
      <c r="C13" s="50">
        <v>4919.8999999999996</v>
      </c>
      <c r="D13" s="51">
        <v>23</v>
      </c>
      <c r="E13" s="61">
        <f t="shared" si="0"/>
        <v>4942.8999999999996</v>
      </c>
      <c r="F13" s="50">
        <v>5527.8</v>
      </c>
      <c r="G13" s="50">
        <v>25.6</v>
      </c>
      <c r="H13" s="50">
        <f t="shared" si="1"/>
        <v>5553.4000000000005</v>
      </c>
      <c r="I13" s="50">
        <v>3733.5</v>
      </c>
      <c r="J13" s="51">
        <v>14.3</v>
      </c>
      <c r="K13" s="50">
        <f t="shared" si="2"/>
        <v>3747.8</v>
      </c>
      <c r="L13" s="36">
        <f t="shared" ref="L13" si="16">SUM(I13/C13)*100</f>
        <v>75.885688733510847</v>
      </c>
      <c r="M13" s="36">
        <f t="shared" si="14"/>
        <v>62.173913043478265</v>
      </c>
      <c r="N13" s="36">
        <f t="shared" si="10"/>
        <v>75.82188593740517</v>
      </c>
      <c r="O13" s="36">
        <f t="shared" si="5"/>
        <v>67.540431998263315</v>
      </c>
      <c r="P13" s="36">
        <f t="shared" si="6"/>
        <v>55.859375</v>
      </c>
      <c r="Q13" s="36">
        <f t="shared" si="11"/>
        <v>67.486584794900423</v>
      </c>
    </row>
    <row r="14" spans="1:18" s="26" customFormat="1" ht="25.5" x14ac:dyDescent="0.2">
      <c r="A14" s="59" t="s">
        <v>25</v>
      </c>
      <c r="B14" s="60" t="s">
        <v>35</v>
      </c>
      <c r="C14" s="50">
        <v>8699.2999999999993</v>
      </c>
      <c r="D14" s="51">
        <v>15803.2</v>
      </c>
      <c r="E14" s="61">
        <f t="shared" si="0"/>
        <v>24502.5</v>
      </c>
      <c r="F14" s="50">
        <v>21501.8</v>
      </c>
      <c r="G14" s="50">
        <v>6704.5</v>
      </c>
      <c r="H14" s="50">
        <f t="shared" si="1"/>
        <v>28206.3</v>
      </c>
      <c r="I14" s="50">
        <v>17868.400000000001</v>
      </c>
      <c r="J14" s="51"/>
      <c r="K14" s="50">
        <f t="shared" si="2"/>
        <v>17868.400000000001</v>
      </c>
      <c r="L14" s="36">
        <f t="shared" ref="L14" si="17">SUM(I14/C14)*100</f>
        <v>205.40043451771984</v>
      </c>
      <c r="M14" s="36">
        <f t="shared" si="14"/>
        <v>0</v>
      </c>
      <c r="N14" s="36">
        <f t="shared" si="10"/>
        <v>72.924803591470265</v>
      </c>
      <c r="O14" s="36">
        <f t="shared" si="5"/>
        <v>83.101879842617834</v>
      </c>
      <c r="P14" s="36">
        <f t="shared" si="6"/>
        <v>0</v>
      </c>
      <c r="Q14" s="36">
        <f t="shared" si="11"/>
        <v>63.348968138323713</v>
      </c>
    </row>
    <row r="15" spans="1:18" s="26" customFormat="1" x14ac:dyDescent="0.2">
      <c r="A15" s="59" t="s">
        <v>36</v>
      </c>
      <c r="B15" s="60" t="s">
        <v>37</v>
      </c>
      <c r="C15" s="50">
        <v>3217</v>
      </c>
      <c r="D15" s="51">
        <v>17748.599999999999</v>
      </c>
      <c r="E15" s="61">
        <f t="shared" si="0"/>
        <v>20965.599999999999</v>
      </c>
      <c r="F15" s="50">
        <v>7238.7</v>
      </c>
      <c r="G15" s="50">
        <v>6544</v>
      </c>
      <c r="H15" s="50">
        <f t="shared" si="1"/>
        <v>13782.7</v>
      </c>
      <c r="I15" s="50">
        <v>6571.2</v>
      </c>
      <c r="J15" s="51">
        <v>5044</v>
      </c>
      <c r="K15" s="50">
        <f t="shared" si="2"/>
        <v>11615.2</v>
      </c>
      <c r="L15" s="36">
        <f t="shared" ref="L15" si="18">SUM(I15/C15)*100</f>
        <v>204.26484302144857</v>
      </c>
      <c r="M15" s="36">
        <f t="shared" si="14"/>
        <v>28.419142918314687</v>
      </c>
      <c r="N15" s="36">
        <f t="shared" si="10"/>
        <v>55.401228679360479</v>
      </c>
      <c r="O15" s="36">
        <f t="shared" si="5"/>
        <v>90.77873098760827</v>
      </c>
      <c r="P15" s="36">
        <f t="shared" si="6"/>
        <v>77.078239608801951</v>
      </c>
      <c r="Q15" s="36">
        <f t="shared" si="11"/>
        <v>84.273763486109402</v>
      </c>
    </row>
    <row r="16" spans="1:18" s="26" customFormat="1" x14ac:dyDescent="0.2">
      <c r="A16" s="59" t="s">
        <v>26</v>
      </c>
      <c r="B16" s="60" t="s">
        <v>38</v>
      </c>
      <c r="C16" s="50">
        <v>372.7</v>
      </c>
      <c r="D16" s="51">
        <v>339.8</v>
      </c>
      <c r="E16" s="61">
        <f t="shared" si="0"/>
        <v>712.5</v>
      </c>
      <c r="F16" s="50">
        <v>8851.9</v>
      </c>
      <c r="G16" s="50">
        <v>4820.3999999999996</v>
      </c>
      <c r="H16" s="50">
        <f t="shared" si="1"/>
        <v>13672.3</v>
      </c>
      <c r="I16" s="50">
        <v>6413.6</v>
      </c>
      <c r="J16" s="51">
        <v>4811.3999999999996</v>
      </c>
      <c r="K16" s="50">
        <f t="shared" si="2"/>
        <v>11225</v>
      </c>
      <c r="L16" s="36">
        <f t="shared" ref="L16" si="19">SUM(I16/C16)*100</f>
        <v>1720.8478669170916</v>
      </c>
      <c r="M16" s="36">
        <f t="shared" si="14"/>
        <v>1415.9505591524426</v>
      </c>
      <c r="N16" s="36"/>
      <c r="O16" s="36">
        <f t="shared" si="5"/>
        <v>72.454501293507604</v>
      </c>
      <c r="P16" s="36">
        <f t="shared" si="6"/>
        <v>99.813293502613888</v>
      </c>
      <c r="Q16" s="36">
        <f t="shared" si="11"/>
        <v>82.100304996233263</v>
      </c>
    </row>
    <row r="17" spans="1:17" s="27" customFormat="1" x14ac:dyDescent="0.2">
      <c r="A17" s="59" t="s">
        <v>39</v>
      </c>
      <c r="B17" s="60" t="s">
        <v>40</v>
      </c>
      <c r="C17" s="50">
        <v>225</v>
      </c>
      <c r="D17" s="51">
        <v>3608.7</v>
      </c>
      <c r="E17" s="61">
        <f t="shared" si="0"/>
        <v>3833.7</v>
      </c>
      <c r="F17" s="50">
        <v>7044.2</v>
      </c>
      <c r="G17" s="50">
        <v>50</v>
      </c>
      <c r="H17" s="50">
        <f t="shared" si="1"/>
        <v>7094.2</v>
      </c>
      <c r="I17" s="50">
        <v>7011.3</v>
      </c>
      <c r="J17" s="51">
        <v>39.9</v>
      </c>
      <c r="K17" s="50">
        <f t="shared" si="2"/>
        <v>7051.2</v>
      </c>
      <c r="L17" s="36">
        <f t="shared" ref="L17" si="20">SUM(I17/C17)*100</f>
        <v>3116.1333333333337</v>
      </c>
      <c r="M17" s="36">
        <f t="shared" si="14"/>
        <v>1.1056613184803392</v>
      </c>
      <c r="N17" s="36">
        <f t="shared" si="10"/>
        <v>183.92675483214649</v>
      </c>
      <c r="O17" s="36">
        <f t="shared" si="5"/>
        <v>99.532949092870737</v>
      </c>
      <c r="P17" s="36">
        <f t="shared" si="6"/>
        <v>79.8</v>
      </c>
      <c r="Q17" s="36">
        <f t="shared" si="11"/>
        <v>99.393871049589805</v>
      </c>
    </row>
    <row r="18" spans="1:17" s="27" customFormat="1" ht="21.75" customHeight="1" x14ac:dyDescent="0.2">
      <c r="A18" s="62"/>
      <c r="B18" s="60" t="s">
        <v>1</v>
      </c>
      <c r="C18" s="50">
        <f t="shared" ref="C18:K18" si="21">SUM(C8+C9+C10+C11+C12+C13+C14+C15+C16+C17)</f>
        <v>254407.8</v>
      </c>
      <c r="D18" s="50">
        <f t="shared" si="21"/>
        <v>46244.7</v>
      </c>
      <c r="E18" s="50">
        <f>SUM(E8+E9+E10+E11+E12+E13+E14+E15+E16+E17)</f>
        <v>300652.50000000006</v>
      </c>
      <c r="F18" s="50">
        <f>SUM(F8+F9+F10+F11+F12+F13+F14+F15+F16+F17)</f>
        <v>319485.60000000003</v>
      </c>
      <c r="G18" s="50">
        <f t="shared" si="21"/>
        <v>31003</v>
      </c>
      <c r="H18" s="50">
        <f t="shared" si="21"/>
        <v>350488.60000000003</v>
      </c>
      <c r="I18" s="50">
        <f t="shared" si="21"/>
        <v>285383.5</v>
      </c>
      <c r="J18" s="50">
        <f t="shared" si="21"/>
        <v>16639.400000000001</v>
      </c>
      <c r="K18" s="50">
        <f t="shared" si="21"/>
        <v>302022.90000000008</v>
      </c>
      <c r="L18" s="36">
        <f>SUM(I18/C18)*100</f>
        <v>112.17560939562388</v>
      </c>
      <c r="M18" s="36">
        <f t="shared" ref="M18" si="22">SUM(J18/D18)*100</f>
        <v>35.981204332604605</v>
      </c>
      <c r="N18" s="36">
        <f t="shared" si="4"/>
        <v>100.45580861625965</v>
      </c>
      <c r="O18" s="36">
        <f t="shared" si="5"/>
        <v>89.325935190819223</v>
      </c>
      <c r="P18" s="36">
        <f t="shared" si="6"/>
        <v>53.670289971938203</v>
      </c>
      <c r="Q18" s="36">
        <f t="shared" si="7"/>
        <v>86.171961085182247</v>
      </c>
    </row>
    <row r="19" spans="1:17" s="27" customFormat="1" ht="17.649999999999999" customHeight="1" x14ac:dyDescent="0.2">
      <c r="A19" s="28"/>
      <c r="B19" s="29"/>
      <c r="C19" s="21"/>
      <c r="D19" s="21"/>
      <c r="E19" s="21"/>
      <c r="F19" s="45"/>
      <c r="G19" s="45"/>
      <c r="H19" s="45"/>
      <c r="I19" s="45"/>
      <c r="J19" s="45"/>
      <c r="K19" s="45"/>
      <c r="L19" s="30"/>
      <c r="M19" s="30"/>
      <c r="N19" s="30"/>
      <c r="O19" s="31"/>
      <c r="P19" s="32"/>
      <c r="Q19" s="32"/>
    </row>
    <row r="20" spans="1:17" s="27" customFormat="1" x14ac:dyDescent="0.2">
      <c r="A20" s="33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26"/>
      <c r="M20" s="26"/>
      <c r="N20" s="26"/>
      <c r="Q20" s="26"/>
    </row>
    <row r="21" spans="1:17" ht="18.75" x14ac:dyDescent="0.3">
      <c r="A21" s="58" t="s">
        <v>15</v>
      </c>
      <c r="B21"/>
      <c r="C21" s="53"/>
      <c r="D21" s="53"/>
      <c r="E21" s="53"/>
      <c r="F21" s="53" t="s">
        <v>52</v>
      </c>
      <c r="G21" s="53"/>
      <c r="H21" s="53"/>
      <c r="I21" s="4"/>
      <c r="K21" s="1"/>
      <c r="L21" s="27"/>
      <c r="M21" s="27"/>
      <c r="N21" s="27"/>
      <c r="O21" s="27"/>
      <c r="P21" s="27"/>
      <c r="Q21" s="27"/>
    </row>
    <row r="22" spans="1:17" ht="18.75" x14ac:dyDescent="0.2">
      <c r="A22" s="58"/>
      <c r="H22" s="58"/>
      <c r="L22" s="26"/>
      <c r="M22" s="26"/>
      <c r="N22" s="26"/>
      <c r="O22" s="27"/>
      <c r="P22" s="27"/>
      <c r="Q22" s="26"/>
    </row>
    <row r="23" spans="1:17" x14ac:dyDescent="0.2">
      <c r="L23" s="26"/>
      <c r="M23" s="26"/>
      <c r="N23" s="26"/>
      <c r="O23" s="27"/>
      <c r="P23" s="27"/>
      <c r="Q23" s="26"/>
    </row>
    <row r="24" spans="1:17" x14ac:dyDescent="0.2">
      <c r="L24" s="26"/>
      <c r="M24" s="26"/>
      <c r="N24" s="26"/>
      <c r="O24" s="27"/>
      <c r="P24" s="27"/>
      <c r="Q24" s="26"/>
    </row>
    <row r="25" spans="1:17" ht="61.5" x14ac:dyDescent="0.85">
      <c r="F25" s="46"/>
    </row>
  </sheetData>
  <mergeCells count="10"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82" bottom="0.25" header="0.64" footer="0"/>
  <pageSetup paperSize="9" scale="7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21"/>
  <sheetViews>
    <sheetView showZeros="0" zoomScale="70" zoomScaleNormal="70" workbookViewId="0">
      <selection activeCell="K4" sqref="K4"/>
    </sheetView>
  </sheetViews>
  <sheetFormatPr defaultColWidth="9.28515625" defaultRowHeight="12.75" x14ac:dyDescent="0.2"/>
  <cols>
    <col min="1" max="1" width="7.42578125" style="9" customWidth="1"/>
    <col min="2" max="2" width="39.42578125" style="9" customWidth="1"/>
    <col min="3" max="3" width="5.5703125" style="9" customWidth="1"/>
    <col min="4" max="4" width="5.7109375" style="9" bestFit="1" customWidth="1"/>
    <col min="5" max="5" width="5.28515625" style="9" customWidth="1"/>
    <col min="6" max="6" width="5.42578125" style="9" customWidth="1"/>
    <col min="7" max="7" width="5.7109375" style="9" bestFit="1" customWidth="1"/>
    <col min="8" max="8" width="5.28515625" style="9" bestFit="1" customWidth="1"/>
    <col min="9" max="10" width="5.5703125" style="9" customWidth="1"/>
    <col min="11" max="11" width="5.28515625" style="9" bestFit="1" customWidth="1"/>
    <col min="12" max="12" width="5.42578125" style="9" customWidth="1"/>
    <col min="13" max="14" width="8.28515625" style="9" bestFit="1" customWidth="1"/>
    <col min="15" max="15" width="5.7109375" style="9" bestFit="1" customWidth="1"/>
    <col min="16" max="17" width="8.28515625" style="9" bestFit="1" customWidth="1"/>
    <col min="18" max="16384" width="9.28515625" style="9"/>
  </cols>
  <sheetData>
    <row r="1" spans="1:17" ht="12.75" customHeight="1" x14ac:dyDescent="0.2">
      <c r="J1" s="5"/>
      <c r="K1" s="79" t="s">
        <v>5</v>
      </c>
      <c r="L1" s="79"/>
      <c r="M1" s="79"/>
      <c r="N1" s="79"/>
      <c r="O1" s="79"/>
      <c r="P1" s="79"/>
      <c r="Q1" s="79"/>
    </row>
    <row r="2" spans="1:17" x14ac:dyDescent="0.2">
      <c r="J2" s="17"/>
      <c r="K2" s="72" t="s">
        <v>50</v>
      </c>
      <c r="L2" s="72"/>
      <c r="M2" s="72"/>
      <c r="N2" s="72"/>
      <c r="O2" s="72"/>
      <c r="P2" s="72"/>
      <c r="Q2" s="72"/>
    </row>
    <row r="3" spans="1:17" x14ac:dyDescent="0.2">
      <c r="J3" s="1"/>
      <c r="K3" s="80" t="s">
        <v>55</v>
      </c>
      <c r="L3" s="80"/>
      <c r="M3" s="80"/>
      <c r="N3" s="80"/>
      <c r="O3" s="80"/>
      <c r="P3" s="80"/>
      <c r="Q3" s="80"/>
    </row>
    <row r="4" spans="1:17" ht="15" x14ac:dyDescent="0.2">
      <c r="I4" s="18"/>
      <c r="J4" s="19"/>
      <c r="K4" s="18"/>
      <c r="L4" s="18"/>
      <c r="M4" s="18"/>
      <c r="N4" s="18"/>
      <c r="O4" s="18"/>
    </row>
    <row r="5" spans="1:17" ht="18.75" x14ac:dyDescent="0.3">
      <c r="A5" s="77" t="s">
        <v>54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23" customFormat="1" ht="52.35" customHeight="1" x14ac:dyDescent="0.2">
      <c r="A7" s="76" t="s">
        <v>0</v>
      </c>
      <c r="B7" s="76" t="s">
        <v>6</v>
      </c>
      <c r="C7" s="67" t="s">
        <v>46</v>
      </c>
      <c r="D7" s="68"/>
      <c r="E7" s="69"/>
      <c r="F7" s="76" t="s">
        <v>45</v>
      </c>
      <c r="G7" s="76"/>
      <c r="H7" s="76"/>
      <c r="I7" s="67" t="s">
        <v>49</v>
      </c>
      <c r="J7" s="68"/>
      <c r="K7" s="69"/>
      <c r="L7" s="73" t="s">
        <v>48</v>
      </c>
      <c r="M7" s="74"/>
      <c r="N7" s="75"/>
      <c r="O7" s="76" t="s">
        <v>19</v>
      </c>
      <c r="P7" s="76"/>
      <c r="Q7" s="76"/>
    </row>
    <row r="8" spans="1:17" s="23" customFormat="1" ht="59.25" customHeight="1" x14ac:dyDescent="0.2">
      <c r="A8" s="76"/>
      <c r="B8" s="76"/>
      <c r="C8" s="24" t="s">
        <v>7</v>
      </c>
      <c r="D8" s="24" t="s">
        <v>8</v>
      </c>
      <c r="E8" s="24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  <c r="L8" s="24" t="s">
        <v>7</v>
      </c>
      <c r="M8" s="24" t="s">
        <v>8</v>
      </c>
      <c r="N8" s="24" t="s">
        <v>2</v>
      </c>
      <c r="O8" s="24" t="s">
        <v>7</v>
      </c>
      <c r="P8" s="24" t="s">
        <v>8</v>
      </c>
      <c r="Q8" s="24" t="s">
        <v>2</v>
      </c>
    </row>
    <row r="9" spans="1:17" s="41" customFormat="1" ht="38.25" x14ac:dyDescent="0.2">
      <c r="A9" s="40">
        <v>8821</v>
      </c>
      <c r="B9" s="40" t="s">
        <v>9</v>
      </c>
      <c r="C9" s="36"/>
      <c r="D9" s="36"/>
      <c r="E9" s="36"/>
      <c r="F9" s="36"/>
      <c r="G9" s="52">
        <v>4.7</v>
      </c>
      <c r="H9" s="52">
        <f>SUM(F9:G9)</f>
        <v>4.7</v>
      </c>
      <c r="I9" s="54"/>
      <c r="J9" s="54"/>
      <c r="K9" s="54"/>
      <c r="L9" s="55"/>
      <c r="M9" s="56"/>
      <c r="N9" s="55"/>
      <c r="O9" s="54"/>
      <c r="P9" s="54">
        <f>SUM(J9/G9)*100</f>
        <v>0</v>
      </c>
      <c r="Q9" s="54"/>
    </row>
    <row r="10" spans="1:17" s="41" customFormat="1" ht="58.15" customHeight="1" x14ac:dyDescent="0.2">
      <c r="A10" s="40">
        <v>8822</v>
      </c>
      <c r="B10" s="40" t="s">
        <v>41</v>
      </c>
      <c r="C10" s="36"/>
      <c r="D10" s="36">
        <v>-2.8</v>
      </c>
      <c r="E10" s="36">
        <f>SUM(D10)</f>
        <v>-2.8</v>
      </c>
      <c r="F10" s="36"/>
      <c r="G10" s="52">
        <v>-5</v>
      </c>
      <c r="H10" s="52">
        <f>SUM(F10:G10)</f>
        <v>-5</v>
      </c>
      <c r="I10" s="54"/>
      <c r="J10" s="36">
        <v>-1.8</v>
      </c>
      <c r="K10" s="36">
        <f>SUM(I10:J10)</f>
        <v>-1.8</v>
      </c>
      <c r="L10" s="37"/>
      <c r="M10" s="57">
        <f>SUM(J10/D10)*100</f>
        <v>64.285714285714292</v>
      </c>
      <c r="N10" s="57">
        <f>SUM(L10:M10)</f>
        <v>64.285714285714292</v>
      </c>
      <c r="O10" s="36"/>
      <c r="P10" s="36">
        <f>SUM(J10/G10)*100</f>
        <v>36</v>
      </c>
      <c r="Q10" s="36">
        <f>SUM(K10/H10)*100</f>
        <v>36</v>
      </c>
    </row>
    <row r="11" spans="1:17" s="41" customFormat="1" ht="42.6" customHeight="1" x14ac:dyDescent="0.2">
      <c r="A11" s="40">
        <v>8831</v>
      </c>
      <c r="B11" s="40" t="s">
        <v>44</v>
      </c>
      <c r="C11" s="36"/>
      <c r="D11" s="36"/>
      <c r="E11" s="36"/>
      <c r="F11" s="36"/>
      <c r="G11" s="52">
        <v>8.5</v>
      </c>
      <c r="H11" s="52">
        <f>SUM(F11:G11)</f>
        <v>8.5</v>
      </c>
      <c r="I11" s="36"/>
      <c r="J11" s="36"/>
      <c r="K11" s="36"/>
      <c r="L11" s="37"/>
      <c r="M11" s="57"/>
      <c r="N11" s="57"/>
      <c r="O11" s="36"/>
      <c r="P11" s="36">
        <f t="shared" ref="P11:P12" si="0">SUM(J11/G11)*100</f>
        <v>0</v>
      </c>
      <c r="Q11" s="36">
        <f t="shared" ref="Q11:Q12" si="1">SUM(K11/H11)*100</f>
        <v>0</v>
      </c>
    </row>
    <row r="12" spans="1:17" s="41" customFormat="1" ht="42.6" customHeight="1" x14ac:dyDescent="0.2">
      <c r="A12" s="40">
        <v>8832</v>
      </c>
      <c r="B12" s="40" t="s">
        <v>42</v>
      </c>
      <c r="C12" s="36"/>
      <c r="D12" s="36">
        <v>-11.7</v>
      </c>
      <c r="E12" s="36">
        <v>-11.7</v>
      </c>
      <c r="F12" s="36"/>
      <c r="G12" s="36">
        <v>-9</v>
      </c>
      <c r="H12" s="36">
        <f>SUM(F12:G12)</f>
        <v>-9</v>
      </c>
      <c r="I12" s="36"/>
      <c r="J12" s="36"/>
      <c r="K12" s="36"/>
      <c r="L12" s="37"/>
      <c r="M12" s="57"/>
      <c r="N12" s="57"/>
      <c r="O12" s="36"/>
      <c r="P12" s="36">
        <f t="shared" si="0"/>
        <v>0</v>
      </c>
      <c r="Q12" s="36">
        <f t="shared" si="1"/>
        <v>0</v>
      </c>
    </row>
    <row r="13" spans="1:17" s="44" customFormat="1" x14ac:dyDescent="0.2">
      <c r="A13" s="42"/>
      <c r="B13" s="43" t="s">
        <v>10</v>
      </c>
      <c r="C13" s="25">
        <f>SUM(C9:C12)</f>
        <v>0</v>
      </c>
      <c r="D13" s="25">
        <f>SUM(D9:D12)</f>
        <v>-14.5</v>
      </c>
      <c r="E13" s="25">
        <f t="shared" ref="E13:Q13" si="2">SUM(E9:E12)</f>
        <v>-14.5</v>
      </c>
      <c r="F13" s="25">
        <f t="shared" si="2"/>
        <v>0</v>
      </c>
      <c r="G13" s="25">
        <f t="shared" si="2"/>
        <v>-0.80000000000000071</v>
      </c>
      <c r="H13" s="25">
        <f t="shared" si="2"/>
        <v>-0.80000000000000071</v>
      </c>
      <c r="I13" s="25">
        <f t="shared" si="2"/>
        <v>0</v>
      </c>
      <c r="J13" s="25">
        <f t="shared" si="2"/>
        <v>-1.8</v>
      </c>
      <c r="K13" s="25">
        <f t="shared" si="2"/>
        <v>-1.8</v>
      </c>
      <c r="L13" s="25">
        <f t="shared" si="2"/>
        <v>0</v>
      </c>
      <c r="M13" s="25">
        <f t="shared" si="2"/>
        <v>64.285714285714292</v>
      </c>
      <c r="N13" s="25">
        <f t="shared" si="2"/>
        <v>64.285714285714292</v>
      </c>
      <c r="O13" s="25">
        <f t="shared" si="2"/>
        <v>0</v>
      </c>
      <c r="P13" s="25">
        <f t="shared" si="2"/>
        <v>36</v>
      </c>
      <c r="Q13" s="25">
        <f t="shared" si="2"/>
        <v>36</v>
      </c>
    </row>
    <row r="14" spans="1:17" x14ac:dyDescent="0.2">
      <c r="A14" s="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"/>
      <c r="N14" s="1"/>
      <c r="O14" s="4"/>
      <c r="P14" s="20"/>
      <c r="Q14" s="20"/>
    </row>
    <row r="15" spans="1:17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s="1" customFormat="1" ht="18.75" x14ac:dyDescent="0.3">
      <c r="A16" s="58" t="s">
        <v>15</v>
      </c>
      <c r="B16"/>
      <c r="C16" s="53"/>
      <c r="D16" s="53"/>
      <c r="E16" s="53" t="s">
        <v>52</v>
      </c>
      <c r="F16" s="53"/>
      <c r="G16" s="53"/>
      <c r="H16" s="53"/>
      <c r="I16" s="4"/>
      <c r="L16" s="27"/>
      <c r="M16" s="27"/>
      <c r="N16" s="27"/>
      <c r="O16" s="27"/>
      <c r="P16" s="27"/>
      <c r="Q16" s="27"/>
    </row>
    <row r="17" spans="1:17" s="1" customFormat="1" ht="18.75" x14ac:dyDescent="0.2">
      <c r="A17" s="58"/>
      <c r="B17" s="10"/>
      <c r="C17" s="10"/>
      <c r="D17" s="10"/>
      <c r="E17" s="10"/>
      <c r="F17" s="11"/>
      <c r="H17" s="58"/>
      <c r="K17" s="4"/>
      <c r="L17" s="26"/>
      <c r="M17" s="26"/>
      <c r="N17" s="26"/>
      <c r="O17" s="27"/>
      <c r="P17" s="27"/>
      <c r="Q17" s="26"/>
    </row>
    <row r="23" spans="1:17" ht="13.5" customHeight="1" x14ac:dyDescent="0.2"/>
    <row r="24" spans="1:17" hidden="1" x14ac:dyDescent="0.2">
      <c r="B24" s="8" t="s">
        <v>12</v>
      </c>
      <c r="C24" s="8"/>
      <c r="D24" s="8"/>
      <c r="E24" s="8"/>
      <c r="F24" s="8"/>
      <c r="G24" s="8"/>
      <c r="H24" s="8"/>
      <c r="I24" s="1"/>
      <c r="J24" s="4" t="s">
        <v>11</v>
      </c>
      <c r="K24" s="4"/>
      <c r="L24" s="4"/>
      <c r="M24" s="4"/>
      <c r="N24" s="4"/>
      <c r="O24" s="1"/>
      <c r="P24" s="1"/>
      <c r="Q24" s="1"/>
    </row>
    <row r="25" spans="1:17" hidden="1" x14ac:dyDescent="0.2"/>
    <row r="26" spans="1:17" hidden="1" x14ac:dyDescent="0.2"/>
    <row r="27" spans="1:17" s="2" customFormat="1" ht="30" hidden="1" customHeight="1" x14ac:dyDescent="0.3">
      <c r="A27" s="1"/>
      <c r="B27" s="8" t="s">
        <v>15</v>
      </c>
      <c r="C27" s="8"/>
      <c r="D27" s="8"/>
      <c r="E27" s="8"/>
      <c r="F27" s="8"/>
      <c r="G27" s="8"/>
      <c r="H27" s="8"/>
      <c r="I27" s="1"/>
      <c r="J27" s="4" t="s">
        <v>16</v>
      </c>
      <c r="K27" s="4"/>
      <c r="L27" s="4"/>
      <c r="M27" s="4"/>
      <c r="N27" s="4"/>
      <c r="O27" s="1"/>
      <c r="P27" s="1"/>
      <c r="Q27" s="1"/>
    </row>
    <row r="28" spans="1:17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11"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38" right="0.27" top="0.7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СЕСІЯ</vt:lpstr>
      <vt:lpstr>додаток 3 СЕСІЯ</vt:lpstr>
      <vt:lpstr>' додаток 2 СЕСІЯ'!Заголовки_для_печати</vt:lpstr>
      <vt:lpstr>' додаток 2 СЕСІЯ'!Область_печати</vt:lpstr>
      <vt:lpstr>'додаток 3 СЕСІЯ'!Область_печати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2023-02-20T09:13:45Z</cp:lastPrinted>
  <dcterms:created xsi:type="dcterms:W3CDTF">2012-01-12T08:51:13Z</dcterms:created>
  <dcterms:modified xsi:type="dcterms:W3CDTF">2023-02-24T08:11:39Z</dcterms:modified>
</cp:coreProperties>
</file>