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65" yWindow="60" windowWidth="7125" windowHeight="7035" activeTab="1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МВК'!$A$1:$Q$23</definedName>
    <definedName name="_xlnm.Print_Area" localSheetId="1">'додаток 3 МВК'!$A$1:$Q$15</definedName>
  </definedNames>
  <calcPr calcId="145621"/>
</workbook>
</file>

<file path=xl/calcChain.xml><?xml version="1.0" encoding="utf-8"?>
<calcChain xmlns="http://schemas.openxmlformats.org/spreadsheetml/2006/main">
  <c r="M16" i="8" l="1"/>
  <c r="M14" i="8"/>
  <c r="M13" i="8"/>
  <c r="L16" i="8"/>
  <c r="F18" i="8" l="1"/>
  <c r="P17" i="8" l="1"/>
  <c r="C12" i="9" l="1"/>
  <c r="F12" i="9"/>
  <c r="G12" i="9"/>
  <c r="I12" i="9"/>
  <c r="J12" i="9"/>
  <c r="L12" i="9"/>
  <c r="O12" i="9"/>
  <c r="D12" i="9"/>
  <c r="L9" i="8"/>
  <c r="M9" i="8"/>
  <c r="O9" i="8"/>
  <c r="P9" i="8"/>
  <c r="L10" i="8"/>
  <c r="M10" i="8"/>
  <c r="O10" i="8"/>
  <c r="P10" i="8"/>
  <c r="L11" i="8"/>
  <c r="M11" i="8"/>
  <c r="O11" i="8"/>
  <c r="P11" i="8"/>
  <c r="L12" i="8"/>
  <c r="M12" i="8"/>
  <c r="O12" i="8"/>
  <c r="P12" i="8"/>
  <c r="L13" i="8"/>
  <c r="O13" i="8"/>
  <c r="P13" i="8"/>
  <c r="L14" i="8"/>
  <c r="O14" i="8"/>
  <c r="P14" i="8"/>
  <c r="L15" i="8"/>
  <c r="M15" i="8"/>
  <c r="O15" i="8"/>
  <c r="P15" i="8"/>
  <c r="O16" i="8"/>
  <c r="P16" i="8"/>
  <c r="L17" i="8"/>
  <c r="O17" i="8"/>
  <c r="K10" i="9" l="1"/>
  <c r="K12" i="9" s="1"/>
  <c r="E10" i="9"/>
  <c r="E12" i="9" s="1"/>
  <c r="E16" i="8"/>
  <c r="E8" i="8"/>
  <c r="E9" i="8"/>
  <c r="E10" i="8"/>
  <c r="E11" i="8"/>
  <c r="E12" i="8"/>
  <c r="E13" i="8"/>
  <c r="E14" i="8"/>
  <c r="E15" i="8"/>
  <c r="E17" i="8"/>
  <c r="H8" i="8"/>
  <c r="K8" i="8"/>
  <c r="L8" i="8"/>
  <c r="O8" i="8"/>
  <c r="P8" i="8"/>
  <c r="H9" i="8"/>
  <c r="K9" i="8"/>
  <c r="H10" i="8"/>
  <c r="K10" i="8"/>
  <c r="H11" i="8"/>
  <c r="K11" i="8"/>
  <c r="H12" i="8"/>
  <c r="K12" i="8"/>
  <c r="H13" i="8"/>
  <c r="K13" i="8"/>
  <c r="H14" i="8"/>
  <c r="K14" i="8"/>
  <c r="H15" i="8"/>
  <c r="K15" i="8"/>
  <c r="H16" i="8"/>
  <c r="K16" i="8"/>
  <c r="H17" i="8"/>
  <c r="K17" i="8"/>
  <c r="C18" i="8"/>
  <c r="D18" i="8"/>
  <c r="G18" i="8"/>
  <c r="I18" i="8"/>
  <c r="J18" i="8"/>
  <c r="H9" i="9"/>
  <c r="H10" i="9"/>
  <c r="M10" i="9"/>
  <c r="M12" i="9" s="1"/>
  <c r="P10" i="9"/>
  <c r="P12" i="9" s="1"/>
  <c r="H12" i="9" l="1"/>
  <c r="Q17" i="8"/>
  <c r="N17" i="8"/>
  <c r="Q16" i="8"/>
  <c r="Q15" i="8"/>
  <c r="N15" i="8"/>
  <c r="Q14" i="8"/>
  <c r="N14" i="8"/>
  <c r="Q13" i="8"/>
  <c r="N13" i="8"/>
  <c r="Q12" i="8"/>
  <c r="N12" i="8"/>
  <c r="Q11" i="8"/>
  <c r="N11" i="8"/>
  <c r="Q10" i="8"/>
  <c r="N10" i="8"/>
  <c r="Q9" i="8"/>
  <c r="N9" i="8"/>
  <c r="N10" i="9"/>
  <c r="N12" i="9" s="1"/>
  <c r="N8" i="8"/>
  <c r="P18" i="8"/>
  <c r="Q10" i="9"/>
  <c r="Q12" i="9" s="1"/>
  <c r="H18" i="8"/>
  <c r="O18" i="8"/>
  <c r="L18" i="8"/>
  <c r="Q8" i="8"/>
  <c r="E18" i="8"/>
  <c r="M18" i="8"/>
  <c r="K18" i="8"/>
  <c r="Q18" i="8" l="1"/>
  <c r="N18" i="8"/>
</calcChain>
</file>

<file path=xl/sharedStrings.xml><?xml version="1.0" encoding="utf-8"?>
<sst xmlns="http://schemas.openxmlformats.org/spreadsheetml/2006/main" count="87" uniqueCount="56">
  <si>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</si>
  <si>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</si>
  <si>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</si>
  <si>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</si>
  <si>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</si>
  <si>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</si>
  <si>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</si>
  <si>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</si>
  <si>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</si>
  <si>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</si>
  <si>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</si>
  <si>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</si>
  <si>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</si>
  <si>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</si>
  <si>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</si>
  <si>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</si>
  <si>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</si>
  <si>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</si>
  <si>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</si>
  <si>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</si>
  <si>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</si>
  <si>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</si>
  <si>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</si>
  <si>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</si>
  <si>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</si>
  <si>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</si>
  <si>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</si>
  <si>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</si>
  <si>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</si>
  <si>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</si>
  <si>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</si>
  <si>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</si>
  <si>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</si>
  <si>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</si>
  <si>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</si>
  <si>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</si>
  <si>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</si>
  <si>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</si>
  <si>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</si>
  <si>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</si>
  <si>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</si>
  <si>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</si>
  <si>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 xml:space="preserve">Планові показники на 2021 рік </t>
  </si>
  <si>
    <t>Повернення довгострокових кредитів наданих індивідуальним забудовникам житла на селі</t>
  </si>
  <si>
    <t xml:space="preserve">Кредитування з бюджету Глухівської міської територіальної громади за  2021 р. </t>
  </si>
  <si>
    <t xml:space="preserve">Видатки бюджету Глухівської міської територіальної громади  за 2021 р. </t>
  </si>
  <si>
    <t>Касові видатки за 2021 р.</t>
  </si>
  <si>
    <t>Касові видатки за 2020 р.</t>
  </si>
  <si>
    <t>Процент виконання до касових видатків за 2020 р.</t>
  </si>
  <si>
    <t>до рішення  міської ради</t>
  </si>
  <si>
    <t>до рішення міської ради</t>
  </si>
  <si>
    <t>Міський голова</t>
  </si>
  <si>
    <t>Надія  ВАЙЛО</t>
  </si>
  <si>
    <t xml:space="preserve">Міський  голова                   </t>
  </si>
  <si>
    <t>Надія ВАЙЛО</t>
  </si>
  <si>
    <t>07.04.2022  № 480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</si>
</sst>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4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92">
    <xf numFmtId="0" fontId="0" fillId="0" borderId="0" xfId="0"/>
    <xf numFmtId="0" fontId="5" fillId="0" borderId="0" xfId="0" applyFont="1"/>
    <xf numFmtId="0" fontId="3" fillId="0" borderId="0" xfId="0" applyFont="1" applyFill="1"/>
    <xf numFmtId="0" fontId="5" fillId="0" borderId="1" xfId="0" applyFont="1" applyFill="1" applyBorder="1"/>
    <xf numFmtId="0" fontId="5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justify"/>
    </xf>
    <xf numFmtId="0" fontId="1" fillId="0" borderId="0" xfId="0" applyFont="1"/>
    <xf numFmtId="0" fontId="6" fillId="0" borderId="1" xfId="0" applyFont="1" applyFill="1" applyBorder="1"/>
    <xf numFmtId="0" fontId="5" fillId="0" borderId="0" xfId="0" applyFont="1" applyFill="1" applyAlignment="1">
      <alignment horizontal="justify"/>
    </xf>
    <xf numFmtId="164" fontId="5" fillId="0" borderId="0" xfId="0" applyNumberFormat="1" applyFont="1" applyFill="1"/>
    <xf numFmtId="0" fontId="8" fillId="0" borderId="0" xfId="0" applyFont="1" applyFill="1" applyAlignment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164" fontId="6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/>
    </xf>
    <xf numFmtId="0" fontId="6" fillId="0" borderId="0" xfId="0" applyFont="1" applyFill="1" applyBorder="1"/>
    <xf numFmtId="0" fontId="5" fillId="0" borderId="0" xfId="0" applyFont="1" applyFill="1" applyBorder="1"/>
    <xf numFmtId="0" fontId="1" fillId="0" borderId="0" xfId="0" applyFont="1" applyFill="1" applyAlignment="1">
      <alignment horizontal="justify"/>
    </xf>
    <xf numFmtId="0" fontId="1" fillId="0" borderId="0" xfId="0" applyFont="1" applyFill="1"/>
    <xf numFmtId="0" fontId="5" fillId="0" borderId="1" xfId="0" applyFont="1" applyFill="1" applyBorder="1" applyAlignment="1">
      <alignment horizontal="justify" textRotation="90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5" fillId="2" borderId="0" xfId="0" applyFont="1" applyFill="1"/>
    <xf numFmtId="49" fontId="6" fillId="2" borderId="1" xfId="0" quotePrefix="1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0" xfId="0" quotePrefix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horizontal="right" vertical="center" wrapText="1"/>
    </xf>
    <xf numFmtId="164" fontId="5" fillId="2" borderId="0" xfId="0" applyNumberFormat="1" applyFont="1" applyFill="1" applyBorder="1"/>
    <xf numFmtId="164" fontId="6" fillId="2" borderId="0" xfId="0" applyNumberFormat="1" applyFont="1" applyFill="1" applyBorder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justify"/>
    </xf>
    <xf numFmtId="164" fontId="5" fillId="2" borderId="0" xfId="0" applyNumberFormat="1" applyFont="1" applyFill="1" applyAlignment="1">
      <alignment horizontal="center"/>
    </xf>
    <xf numFmtId="164" fontId="5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/>
    </xf>
    <xf numFmtId="0" fontId="1" fillId="2" borderId="0" xfId="0" applyFont="1" applyFill="1" applyAlignment="1">
      <alignment horizontal="justify"/>
    </xf>
    <xf numFmtId="0" fontId="5" fillId="2" borderId="1" xfId="0" applyFont="1" applyFill="1" applyBorder="1"/>
    <xf numFmtId="0" fontId="6" fillId="2" borderId="1" xfId="0" applyFont="1" applyFill="1" applyBorder="1"/>
    <xf numFmtId="164" fontId="1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164" fontId="6" fillId="0" borderId="0" xfId="0" applyNumberFormat="1" applyFont="1" applyFill="1" applyBorder="1" applyAlignment="1">
      <alignment vertical="center" wrapText="1"/>
    </xf>
    <xf numFmtId="164" fontId="12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2" borderId="1" xfId="0" quotePrefix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4" fillId="0" borderId="0" xfId="0" applyFont="1" applyFill="1"/>
    <xf numFmtId="0" fontId="3" fillId="0" borderId="0" xfId="0" applyFont="1"/>
    <xf numFmtId="0" fontId="5" fillId="0" borderId="0" xfId="0" applyFont="1" applyAlignment="1"/>
    <xf numFmtId="0" fontId="4" fillId="0" borderId="0" xfId="0" applyFont="1"/>
    <xf numFmtId="0" fontId="6" fillId="0" borderId="0" xfId="0" applyFont="1" applyAlignment="1"/>
    <xf numFmtId="0" fontId="4" fillId="0" borderId="0" xfId="0" applyFont="1" applyFill="1" applyAlignment="1">
      <alignment horizontal="justify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justify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7" xfId="0" applyFont="1" applyFill="1" applyBorder="1" applyAlignment="1">
      <alignment horizontal="justify"/>
    </xf>
    <xf numFmtId="0" fontId="5" fillId="0" borderId="8" xfId="0" applyFont="1" applyFill="1" applyBorder="1" applyAlignment="1">
      <alignment horizontal="justify"/>
    </xf>
    <xf numFmtId="0" fontId="5" fillId="0" borderId="9" xfId="0" applyFont="1" applyFill="1" applyBorder="1" applyAlignment="1">
      <alignment horizontal="justify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R25"/>
  <sheetViews>
    <sheetView zoomScale="85" zoomScaleNormal="85" zoomScaleSheetLayoutView="85" workbookViewId="0">
      <pane xSplit="2" ySplit="7" topLeftCell="C14" activePane="bottomRight" state="frozen"/>
      <selection activeCell="J16" sqref="J16"/>
      <selection pane="topRight" activeCell="J16" sqref="J16"/>
      <selection pane="bottomLeft" activeCell="J16" sqref="J16"/>
      <selection pane="bottomRight" activeCell="K3" sqref="K3"/>
    </sheetView>
  </sheetViews>
  <sheetFormatPr defaultColWidth="9.140625" defaultRowHeight="12.75" x14ac:dyDescent="0.2"/>
  <cols>
    <col min="1" max="1" width="8.140625" style="64" customWidth="1"/>
    <col min="2" max="2" width="22.42578125" style="13" customWidth="1"/>
    <col min="3" max="3" width="9.42578125" style="13" bestFit="1" customWidth="1"/>
    <col min="4" max="4" width="9" style="13" customWidth="1"/>
    <col min="5" max="5" width="10.42578125" style="13" customWidth="1"/>
    <col min="6" max="6" width="13.5703125" style="14" bestFit="1" customWidth="1"/>
    <col min="7" max="7" width="11.5703125" style="4" bestFit="1" customWidth="1"/>
    <col min="8" max="8" width="11.5703125" style="5" bestFit="1" customWidth="1"/>
    <col min="9" max="10" width="11.5703125" style="4" bestFit="1" customWidth="1"/>
    <col min="11" max="11" width="9.140625" style="5" customWidth="1"/>
    <col min="12" max="12" width="8.42578125" style="5" bestFit="1" customWidth="1"/>
    <col min="13" max="13" width="10.140625" style="5" customWidth="1"/>
    <col min="14" max="14" width="8.140625" style="5" bestFit="1" customWidth="1"/>
    <col min="15" max="15" width="9.42578125" style="4" customWidth="1"/>
    <col min="16" max="16" width="10" style="4" customWidth="1"/>
    <col min="17" max="17" width="8.140625" style="5" bestFit="1" customWidth="1"/>
    <col min="18" max="16384" width="9.140625" style="4"/>
  </cols>
  <sheetData>
    <row r="1" spans="1:18" ht="15.6" customHeight="1" x14ac:dyDescent="0.2">
      <c r="K1" s="76" t="s">
        <v>13</v>
      </c>
      <c r="L1" s="76"/>
      <c r="M1" s="76"/>
      <c r="N1" s="76"/>
      <c r="O1" s="76"/>
      <c r="P1" s="76"/>
      <c r="Q1" s="4"/>
      <c r="R1" s="61"/>
    </row>
    <row r="2" spans="1:18" ht="16.350000000000001" customHeight="1" x14ac:dyDescent="0.4">
      <c r="C2" s="27"/>
      <c r="D2" s="88"/>
      <c r="E2" s="88"/>
      <c r="F2" s="88"/>
      <c r="G2" s="88"/>
      <c r="K2" s="83" t="s">
        <v>49</v>
      </c>
      <c r="L2" s="83"/>
      <c r="M2" s="83"/>
      <c r="N2" s="83"/>
      <c r="O2" s="83"/>
      <c r="P2" s="83"/>
      <c r="Q2" s="83"/>
      <c r="R2" s="15"/>
    </row>
    <row r="3" spans="1:18" x14ac:dyDescent="0.2">
      <c r="K3" s="64" t="s">
        <v>55</v>
      </c>
      <c r="L3" s="64"/>
      <c r="M3" s="64"/>
      <c r="N3" s="64"/>
      <c r="P3" s="7"/>
      <c r="Q3" s="4"/>
      <c r="R3" s="7"/>
    </row>
    <row r="4" spans="1:18" ht="18.75" x14ac:dyDescent="0.3">
      <c r="A4" s="87" t="s">
        <v>45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"/>
    </row>
    <row r="5" spans="1:18" x14ac:dyDescent="0.2">
      <c r="A5" s="19"/>
      <c r="B5" s="20"/>
      <c r="C5" s="20"/>
      <c r="D5" s="20"/>
      <c r="E5" s="20"/>
      <c r="F5" s="21"/>
      <c r="G5" s="8"/>
      <c r="H5" s="8"/>
      <c r="I5" s="8"/>
      <c r="Q5" s="4" t="s">
        <v>14</v>
      </c>
    </row>
    <row r="6" spans="1:18" s="1" customFormat="1" ht="26.45" customHeight="1" x14ac:dyDescent="0.2">
      <c r="A6" s="62" t="s">
        <v>20</v>
      </c>
      <c r="B6" s="81" t="s">
        <v>18</v>
      </c>
      <c r="C6" s="78" t="s">
        <v>47</v>
      </c>
      <c r="D6" s="79"/>
      <c r="E6" s="80"/>
      <c r="F6" s="77" t="s">
        <v>42</v>
      </c>
      <c r="G6" s="77"/>
      <c r="H6" s="77"/>
      <c r="I6" s="78" t="s">
        <v>46</v>
      </c>
      <c r="J6" s="79"/>
      <c r="K6" s="80"/>
      <c r="L6" s="84" t="s">
        <v>48</v>
      </c>
      <c r="M6" s="85"/>
      <c r="N6" s="86"/>
      <c r="O6" s="77" t="s">
        <v>19</v>
      </c>
      <c r="P6" s="77"/>
      <c r="Q6" s="77"/>
    </row>
    <row r="7" spans="1:18" s="9" customFormat="1" ht="14.1" customHeight="1" x14ac:dyDescent="0.2">
      <c r="A7" s="63"/>
      <c r="B7" s="82"/>
      <c r="C7" s="50" t="s">
        <v>3</v>
      </c>
      <c r="D7" s="51" t="s">
        <v>4</v>
      </c>
      <c r="E7" s="52" t="s">
        <v>2</v>
      </c>
      <c r="F7" s="16" t="s">
        <v>3</v>
      </c>
      <c r="G7" s="17" t="s">
        <v>4</v>
      </c>
      <c r="H7" s="18" t="s">
        <v>2</v>
      </c>
      <c r="I7" s="51" t="s">
        <v>3</v>
      </c>
      <c r="J7" s="51" t="s">
        <v>4</v>
      </c>
      <c r="K7" s="52" t="s">
        <v>2</v>
      </c>
      <c r="L7" s="17" t="s">
        <v>3</v>
      </c>
      <c r="M7" s="17" t="s">
        <v>4</v>
      </c>
      <c r="N7" s="18" t="s">
        <v>2</v>
      </c>
      <c r="O7" s="3" t="s">
        <v>3</v>
      </c>
      <c r="P7" s="3" t="s">
        <v>17</v>
      </c>
      <c r="Q7" s="12" t="s">
        <v>2</v>
      </c>
    </row>
    <row r="8" spans="1:18" s="35" customFormat="1" x14ac:dyDescent="0.2">
      <c r="A8" s="65" t="s">
        <v>28</v>
      </c>
      <c r="B8" s="38" t="s">
        <v>29</v>
      </c>
      <c r="C8" s="66">
        <v>26101.7</v>
      </c>
      <c r="D8" s="66">
        <v>101.8</v>
      </c>
      <c r="E8" s="33">
        <f t="shared" ref="E8:E17" si="0">SUM(C8:D8)</f>
        <v>26203.5</v>
      </c>
      <c r="F8" s="66">
        <v>38625.699999999997</v>
      </c>
      <c r="G8" s="66">
        <v>109</v>
      </c>
      <c r="H8" s="69">
        <f t="shared" ref="H8:H17" si="1">SUM(F8:G8)</f>
        <v>38734.699999999997</v>
      </c>
      <c r="I8" s="66">
        <v>37832.699999999997</v>
      </c>
      <c r="J8" s="67">
        <v>1007.9</v>
      </c>
      <c r="K8" s="69">
        <f t="shared" ref="K8:K17" si="2">SUM(I8:J8)</f>
        <v>38840.6</v>
      </c>
      <c r="L8" s="47">
        <f t="shared" ref="L8:L18" si="3">SUM(I8/C8)*100</f>
        <v>144.94343280322738</v>
      </c>
      <c r="M8" s="47"/>
      <c r="N8" s="34">
        <f t="shared" ref="N8:N18" si="4">SUM(K8/E8)*100</f>
        <v>148.2267636002824</v>
      </c>
      <c r="O8" s="47">
        <f t="shared" ref="O8:O18" si="5">SUM(I8/F8)*100</f>
        <v>97.946962773490185</v>
      </c>
      <c r="P8" s="47">
        <f t="shared" ref="P8:P18" si="6">SUM(J8/G8)*100</f>
        <v>924.67889908256882</v>
      </c>
      <c r="Q8" s="34">
        <f t="shared" ref="Q8:Q18" si="7">SUM(K8/H8)*100</f>
        <v>100.27339827080112</v>
      </c>
    </row>
    <row r="9" spans="1:18" s="36" customFormat="1" x14ac:dyDescent="0.2">
      <c r="A9" s="65" t="s">
        <v>21</v>
      </c>
      <c r="B9" s="38" t="s">
        <v>30</v>
      </c>
      <c r="C9" s="66">
        <v>104300.4</v>
      </c>
      <c r="D9" s="66">
        <v>4195</v>
      </c>
      <c r="E9" s="33">
        <f t="shared" si="0"/>
        <v>108495.4</v>
      </c>
      <c r="F9" s="66">
        <v>172358</v>
      </c>
      <c r="G9" s="66">
        <v>8011.6</v>
      </c>
      <c r="H9" s="69">
        <f t="shared" si="1"/>
        <v>180369.6</v>
      </c>
      <c r="I9" s="66">
        <v>160469.5</v>
      </c>
      <c r="J9" s="67">
        <v>4737.2</v>
      </c>
      <c r="K9" s="69">
        <f t="shared" si="2"/>
        <v>165206.70000000001</v>
      </c>
      <c r="L9" s="47">
        <f t="shared" ref="L9:L17" si="8">SUM(I9/C9)*100</f>
        <v>153.85319711142049</v>
      </c>
      <c r="M9" s="47">
        <f t="shared" ref="M9:M16" si="9">SUM(J9/D9)*100</f>
        <v>112.92491060786651</v>
      </c>
      <c r="N9" s="34">
        <f t="shared" ref="N9:N17" si="10">SUM(K9/E9)*100</f>
        <v>152.27069534745254</v>
      </c>
      <c r="O9" s="47">
        <f t="shared" ref="O9:O17" si="11">SUM(I9/F9)*100</f>
        <v>93.102437948920269</v>
      </c>
      <c r="P9" s="47">
        <f t="shared" ref="P9:P17" si="12">SUM(J9/G9)*100</f>
        <v>59.129262569274545</v>
      </c>
      <c r="Q9" s="34">
        <f t="shared" ref="Q9:Q17" si="13">SUM(K9/H9)*100</f>
        <v>91.593428160843075</v>
      </c>
    </row>
    <row r="10" spans="1:18" s="36" customFormat="1" x14ac:dyDescent="0.2">
      <c r="A10" s="65" t="s">
        <v>22</v>
      </c>
      <c r="B10" s="38" t="s">
        <v>31</v>
      </c>
      <c r="C10" s="66">
        <v>25546.1</v>
      </c>
      <c r="D10" s="66">
        <v>3338.9</v>
      </c>
      <c r="E10" s="33">
        <f t="shared" si="0"/>
        <v>28885</v>
      </c>
      <c r="F10" s="66">
        <v>12219.7</v>
      </c>
      <c r="G10" s="66">
        <v>3628.3</v>
      </c>
      <c r="H10" s="69">
        <f t="shared" si="1"/>
        <v>15848</v>
      </c>
      <c r="I10" s="66">
        <v>11941.4</v>
      </c>
      <c r="J10" s="67">
        <v>2628.3</v>
      </c>
      <c r="K10" s="69">
        <f t="shared" si="2"/>
        <v>14569.7</v>
      </c>
      <c r="L10" s="47">
        <f t="shared" si="8"/>
        <v>46.744512861062944</v>
      </c>
      <c r="M10" s="47">
        <f t="shared" si="9"/>
        <v>78.717541705352062</v>
      </c>
      <c r="N10" s="34">
        <f t="shared" si="10"/>
        <v>50.440366972477065</v>
      </c>
      <c r="O10" s="47">
        <f t="shared" si="11"/>
        <v>97.722530013011763</v>
      </c>
      <c r="P10" s="47">
        <f t="shared" si="12"/>
        <v>72.438883223548217</v>
      </c>
      <c r="Q10" s="34">
        <f t="shared" si="13"/>
        <v>91.933997980817779</v>
      </c>
    </row>
    <row r="11" spans="1:18" s="36" customFormat="1" ht="25.5" x14ac:dyDescent="0.2">
      <c r="A11" s="65" t="s">
        <v>27</v>
      </c>
      <c r="B11" s="38" t="s">
        <v>32</v>
      </c>
      <c r="C11" s="66">
        <v>8991.6</v>
      </c>
      <c r="D11" s="66">
        <v>175.6</v>
      </c>
      <c r="E11" s="33">
        <f t="shared" si="0"/>
        <v>9167.2000000000007</v>
      </c>
      <c r="F11" s="66">
        <v>14955</v>
      </c>
      <c r="G11" s="66">
        <v>221.5</v>
      </c>
      <c r="H11" s="69">
        <f t="shared" si="1"/>
        <v>15176.5</v>
      </c>
      <c r="I11" s="66">
        <v>14618</v>
      </c>
      <c r="J11" s="67">
        <v>306.60000000000002</v>
      </c>
      <c r="K11" s="69">
        <f t="shared" si="2"/>
        <v>14924.6</v>
      </c>
      <c r="L11" s="47">
        <f t="shared" si="8"/>
        <v>162.57395791627741</v>
      </c>
      <c r="M11" s="47">
        <f t="shared" si="9"/>
        <v>174.60136674259684</v>
      </c>
      <c r="N11" s="34">
        <f t="shared" si="10"/>
        <v>162.80434592896412</v>
      </c>
      <c r="O11" s="47">
        <f t="shared" si="11"/>
        <v>97.746573052490803</v>
      </c>
      <c r="P11" s="47">
        <f t="shared" si="12"/>
        <v>138.41986455981942</v>
      </c>
      <c r="Q11" s="34">
        <f t="shared" si="13"/>
        <v>98.340197015122072</v>
      </c>
    </row>
    <row r="12" spans="1:18" s="36" customFormat="1" x14ac:dyDescent="0.2">
      <c r="A12" s="65" t="s">
        <v>23</v>
      </c>
      <c r="B12" s="38" t="s">
        <v>33</v>
      </c>
      <c r="C12" s="66">
        <v>3668.6</v>
      </c>
      <c r="D12" s="66">
        <v>417.7</v>
      </c>
      <c r="E12" s="33">
        <f t="shared" si="0"/>
        <v>4086.2999999999997</v>
      </c>
      <c r="F12" s="66">
        <v>12294.4</v>
      </c>
      <c r="G12" s="66">
        <v>53.4</v>
      </c>
      <c r="H12" s="69">
        <f t="shared" si="1"/>
        <v>12347.8</v>
      </c>
      <c r="I12" s="66">
        <v>12112.3</v>
      </c>
      <c r="J12" s="67">
        <v>41.4</v>
      </c>
      <c r="K12" s="69">
        <f t="shared" si="2"/>
        <v>12153.699999999999</v>
      </c>
      <c r="L12" s="47">
        <f t="shared" si="8"/>
        <v>330.16136945973938</v>
      </c>
      <c r="M12" s="47">
        <f t="shared" si="9"/>
        <v>9.9114196791955944</v>
      </c>
      <c r="N12" s="34">
        <f t="shared" si="10"/>
        <v>297.42554389056113</v>
      </c>
      <c r="O12" s="47">
        <f t="shared" si="11"/>
        <v>98.518837844872465</v>
      </c>
      <c r="P12" s="47">
        <f t="shared" si="12"/>
        <v>77.528089887640448</v>
      </c>
      <c r="Q12" s="34">
        <f t="shared" si="13"/>
        <v>98.428060059281805</v>
      </c>
    </row>
    <row r="13" spans="1:18" s="35" customFormat="1" ht="12.75" customHeight="1" x14ac:dyDescent="0.2">
      <c r="A13" s="65" t="s">
        <v>24</v>
      </c>
      <c r="B13" s="38" t="s">
        <v>34</v>
      </c>
      <c r="C13" s="66">
        <v>2926.8</v>
      </c>
      <c r="D13" s="66">
        <v>84.6</v>
      </c>
      <c r="E13" s="33">
        <f t="shared" si="0"/>
        <v>3011.4</v>
      </c>
      <c r="F13" s="66">
        <v>5105.2</v>
      </c>
      <c r="G13" s="66">
        <v>40</v>
      </c>
      <c r="H13" s="69">
        <f t="shared" si="1"/>
        <v>5145.2</v>
      </c>
      <c r="I13" s="66">
        <v>4919.8999999999996</v>
      </c>
      <c r="J13" s="67">
        <v>23</v>
      </c>
      <c r="K13" s="69">
        <f t="shared" si="2"/>
        <v>4942.8999999999996</v>
      </c>
      <c r="L13" s="47">
        <f t="shared" si="8"/>
        <v>168.09826431597648</v>
      </c>
      <c r="M13" s="47">
        <f t="shared" si="9"/>
        <v>27.186761229314421</v>
      </c>
      <c r="N13" s="34">
        <f t="shared" si="10"/>
        <v>164.1396028425317</v>
      </c>
      <c r="O13" s="47">
        <f t="shared" si="11"/>
        <v>96.370367468463527</v>
      </c>
      <c r="P13" s="47">
        <f t="shared" si="12"/>
        <v>57.499999999999993</v>
      </c>
      <c r="Q13" s="34">
        <f t="shared" si="13"/>
        <v>96.068180051309966</v>
      </c>
    </row>
    <row r="14" spans="1:18" s="35" customFormat="1" ht="25.5" x14ac:dyDescent="0.2">
      <c r="A14" s="65" t="s">
        <v>25</v>
      </c>
      <c r="B14" s="38" t="s">
        <v>35</v>
      </c>
      <c r="C14" s="66">
        <v>6115.7</v>
      </c>
      <c r="D14" s="66">
        <v>1976.6</v>
      </c>
      <c r="E14" s="33">
        <f t="shared" si="0"/>
        <v>8092.2999999999993</v>
      </c>
      <c r="F14" s="66">
        <v>8988.7000000000007</v>
      </c>
      <c r="G14" s="66">
        <v>15804.9</v>
      </c>
      <c r="H14" s="69">
        <f t="shared" si="1"/>
        <v>24793.599999999999</v>
      </c>
      <c r="I14" s="66">
        <v>8699.2999999999993</v>
      </c>
      <c r="J14" s="67">
        <v>15803.2</v>
      </c>
      <c r="K14" s="69">
        <f t="shared" si="2"/>
        <v>24502.5</v>
      </c>
      <c r="L14" s="47">
        <f t="shared" si="8"/>
        <v>142.24536847785208</v>
      </c>
      <c r="M14" s="47">
        <f t="shared" si="9"/>
        <v>799.51431751492464</v>
      </c>
      <c r="N14" s="34">
        <f t="shared" si="10"/>
        <v>302.78783534965339</v>
      </c>
      <c r="O14" s="47">
        <f t="shared" si="11"/>
        <v>96.780402060364665</v>
      </c>
      <c r="P14" s="47">
        <f t="shared" si="12"/>
        <v>99.989243842099611</v>
      </c>
      <c r="Q14" s="34">
        <f t="shared" si="13"/>
        <v>98.825906685596294</v>
      </c>
    </row>
    <row r="15" spans="1:18" s="35" customFormat="1" x14ac:dyDescent="0.2">
      <c r="A15" s="65" t="s">
        <v>36</v>
      </c>
      <c r="B15" s="38" t="s">
        <v>37</v>
      </c>
      <c r="C15" s="66">
        <v>1897.3</v>
      </c>
      <c r="D15" s="66">
        <v>4284.8</v>
      </c>
      <c r="E15" s="33">
        <f t="shared" si="0"/>
        <v>6182.1</v>
      </c>
      <c r="F15" s="66">
        <v>3531.7</v>
      </c>
      <c r="G15" s="66">
        <v>18213.5</v>
      </c>
      <c r="H15" s="69">
        <f t="shared" si="1"/>
        <v>21745.200000000001</v>
      </c>
      <c r="I15" s="66">
        <v>3217</v>
      </c>
      <c r="J15" s="67">
        <v>17748.599999999999</v>
      </c>
      <c r="K15" s="69">
        <f t="shared" si="2"/>
        <v>20965.599999999999</v>
      </c>
      <c r="L15" s="47">
        <f t="shared" si="8"/>
        <v>169.55673852316451</v>
      </c>
      <c r="M15" s="47">
        <f t="shared" si="9"/>
        <v>414.22236743838681</v>
      </c>
      <c r="N15" s="34">
        <f t="shared" si="10"/>
        <v>339.13395124634019</v>
      </c>
      <c r="O15" s="47">
        <f t="shared" si="11"/>
        <v>91.089277118668065</v>
      </c>
      <c r="P15" s="47">
        <f t="shared" si="12"/>
        <v>97.447497735196407</v>
      </c>
      <c r="Q15" s="34">
        <f t="shared" si="13"/>
        <v>96.414840976399375</v>
      </c>
    </row>
    <row r="16" spans="1:18" s="35" customFormat="1" x14ac:dyDescent="0.2">
      <c r="A16" s="65" t="s">
        <v>26</v>
      </c>
      <c r="B16" s="38" t="s">
        <v>38</v>
      </c>
      <c r="C16" s="66">
        <v>160.5</v>
      </c>
      <c r="D16" s="66">
        <v>70</v>
      </c>
      <c r="E16" s="33">
        <f t="shared" si="0"/>
        <v>230.5</v>
      </c>
      <c r="F16" s="66">
        <v>432.6</v>
      </c>
      <c r="G16" s="66">
        <v>341.9</v>
      </c>
      <c r="H16" s="69">
        <f t="shared" si="1"/>
        <v>774.5</v>
      </c>
      <c r="I16" s="66">
        <v>372.7</v>
      </c>
      <c r="J16" s="67">
        <v>339.8</v>
      </c>
      <c r="K16" s="69">
        <f t="shared" si="2"/>
        <v>712.5</v>
      </c>
      <c r="L16" s="47">
        <f t="shared" si="8"/>
        <v>232.21183800623052</v>
      </c>
      <c r="M16" s="47">
        <f t="shared" si="9"/>
        <v>485.42857142857139</v>
      </c>
      <c r="N16" s="34"/>
      <c r="O16" s="47">
        <f t="shared" si="11"/>
        <v>86.153490522422544</v>
      </c>
      <c r="P16" s="47">
        <f t="shared" si="12"/>
        <v>99.385785317344272</v>
      </c>
      <c r="Q16" s="34">
        <f t="shared" si="13"/>
        <v>91.994835377663009</v>
      </c>
    </row>
    <row r="17" spans="1:17" s="36" customFormat="1" ht="25.5" x14ac:dyDescent="0.2">
      <c r="A17" s="65" t="s">
        <v>39</v>
      </c>
      <c r="B17" s="38" t="s">
        <v>40</v>
      </c>
      <c r="C17" s="66">
        <v>850</v>
      </c>
      <c r="D17" s="66"/>
      <c r="E17" s="33">
        <f t="shared" si="0"/>
        <v>850</v>
      </c>
      <c r="F17" s="66">
        <v>225</v>
      </c>
      <c r="G17" s="66">
        <v>3610.1</v>
      </c>
      <c r="H17" s="69">
        <f t="shared" si="1"/>
        <v>3835.1</v>
      </c>
      <c r="I17" s="66">
        <v>225</v>
      </c>
      <c r="J17" s="67">
        <v>3608.7</v>
      </c>
      <c r="K17" s="69">
        <f t="shared" si="2"/>
        <v>3833.7</v>
      </c>
      <c r="L17" s="47">
        <f t="shared" si="8"/>
        <v>26.47058823529412</v>
      </c>
      <c r="M17" s="47"/>
      <c r="N17" s="34">
        <f t="shared" si="10"/>
        <v>451.02352941176463</v>
      </c>
      <c r="O17" s="47">
        <f t="shared" si="11"/>
        <v>100</v>
      </c>
      <c r="P17" s="47">
        <f t="shared" si="12"/>
        <v>99.961219910805781</v>
      </c>
      <c r="Q17" s="34">
        <f t="shared" si="13"/>
        <v>99.963495084873927</v>
      </c>
    </row>
    <row r="18" spans="1:17" s="36" customFormat="1" ht="21.75" customHeight="1" x14ac:dyDescent="0.2">
      <c r="A18" s="37"/>
      <c r="B18" s="38" t="s">
        <v>1</v>
      </c>
      <c r="C18" s="68">
        <f t="shared" ref="C18:K18" si="14">SUM(C8+C9+C10+C11+C12+C13+C14+C15+C16+C17)</f>
        <v>180558.69999999998</v>
      </c>
      <c r="D18" s="68">
        <f t="shared" si="14"/>
        <v>14645.000000000004</v>
      </c>
      <c r="E18" s="68">
        <f>SUM(E8+E9+E10+E11+E12+E13+E14+E15+E16+E17)</f>
        <v>195203.69999999998</v>
      </c>
      <c r="F18" s="68">
        <f>SUM(F8+F9+F10+F11+F12+F13+F14+F15+F16+F17)</f>
        <v>268736</v>
      </c>
      <c r="G18" s="68">
        <f t="shared" si="14"/>
        <v>50034.2</v>
      </c>
      <c r="H18" s="68">
        <f t="shared" si="14"/>
        <v>318770.19999999995</v>
      </c>
      <c r="I18" s="68">
        <f t="shared" si="14"/>
        <v>254407.8</v>
      </c>
      <c r="J18" s="68">
        <f t="shared" si="14"/>
        <v>46244.7</v>
      </c>
      <c r="K18" s="68">
        <f t="shared" si="14"/>
        <v>300652.50000000006</v>
      </c>
      <c r="L18" s="34">
        <f t="shared" si="3"/>
        <v>140.90032770506213</v>
      </c>
      <c r="M18" s="34">
        <f t="shared" ref="M18" si="15">SUM(J18/D18)*100</f>
        <v>315.77125298736763</v>
      </c>
      <c r="N18" s="34">
        <f t="shared" si="4"/>
        <v>154.01987769699042</v>
      </c>
      <c r="O18" s="34">
        <f t="shared" si="5"/>
        <v>94.668298999761845</v>
      </c>
      <c r="P18" s="34">
        <f t="shared" si="6"/>
        <v>92.426180492543097</v>
      </c>
      <c r="Q18" s="34">
        <f t="shared" si="7"/>
        <v>94.316375872023201</v>
      </c>
    </row>
    <row r="19" spans="1:17" s="36" customFormat="1" ht="17.45" customHeight="1" x14ac:dyDescent="0.2">
      <c r="A19" s="39"/>
      <c r="B19" s="40"/>
      <c r="C19" s="26"/>
      <c r="D19" s="26"/>
      <c r="E19" s="26"/>
      <c r="F19" s="59"/>
      <c r="G19" s="59"/>
      <c r="H19" s="59"/>
      <c r="I19" s="59"/>
      <c r="J19" s="59"/>
      <c r="K19" s="59"/>
      <c r="L19" s="41"/>
      <c r="M19" s="41"/>
      <c r="N19" s="41"/>
      <c r="O19" s="42"/>
      <c r="P19" s="43"/>
      <c r="Q19" s="43"/>
    </row>
    <row r="20" spans="1:17" s="36" customFormat="1" x14ac:dyDescent="0.2">
      <c r="A20" s="44"/>
      <c r="B20" s="45"/>
      <c r="C20" s="46"/>
      <c r="D20" s="46"/>
      <c r="E20" s="46"/>
      <c r="F20" s="46"/>
      <c r="G20" s="46"/>
      <c r="H20" s="46"/>
      <c r="I20" s="46"/>
      <c r="J20" s="46"/>
      <c r="K20" s="46"/>
      <c r="L20" s="35"/>
      <c r="M20" s="35"/>
      <c r="N20" s="35"/>
      <c r="Q20" s="35"/>
    </row>
    <row r="21" spans="1:17" s="1" customFormat="1" ht="18.75" x14ac:dyDescent="0.3">
      <c r="A21" s="75" t="s">
        <v>53</v>
      </c>
      <c r="B21" s="75"/>
      <c r="C21" s="75"/>
      <c r="D21" s="70"/>
      <c r="E21" s="70"/>
      <c r="F21" s="70"/>
      <c r="G21" s="70"/>
      <c r="H21" s="73" t="s">
        <v>54</v>
      </c>
      <c r="I21" s="74"/>
      <c r="J21" s="72"/>
    </row>
    <row r="22" spans="1:17" ht="11.25" customHeight="1" x14ac:dyDescent="0.2"/>
    <row r="25" spans="1:17" ht="61.5" x14ac:dyDescent="0.85">
      <c r="F25" s="60"/>
    </row>
  </sheetData>
  <mergeCells count="11">
    <mergeCell ref="A21:C21"/>
    <mergeCell ref="K1:P1"/>
    <mergeCell ref="F6:H6"/>
    <mergeCell ref="I6:K6"/>
    <mergeCell ref="B6:B7"/>
    <mergeCell ref="K2:Q2"/>
    <mergeCell ref="C6:E6"/>
    <mergeCell ref="L6:N6"/>
    <mergeCell ref="O6:Q6"/>
    <mergeCell ref="A4:Q4"/>
    <mergeCell ref="D2:G2"/>
  </mergeCells>
  <phoneticPr fontId="2" type="noConversion"/>
  <printOptions horizontalCentered="1"/>
  <pageMargins left="0.34" right="0.19685039370078741" top="0.32" bottom="0.25" header="0.2" footer="0"/>
  <pageSetup paperSize="9" scale="7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Q120"/>
  <sheetViews>
    <sheetView showZeros="0" tabSelected="1" zoomScale="85" zoomScaleNormal="85" workbookViewId="0">
      <selection activeCell="K3" sqref="K3:Q3"/>
    </sheetView>
  </sheetViews>
  <sheetFormatPr defaultColWidth="9.140625" defaultRowHeight="12.75" x14ac:dyDescent="0.2"/>
  <cols>
    <col min="1" max="1" width="7.42578125" style="11" customWidth="1"/>
    <col min="2" max="2" width="39.42578125" style="11" customWidth="1"/>
    <col min="3" max="3" width="5.5703125" style="11" customWidth="1"/>
    <col min="4" max="4" width="5.85546875" style="11" bestFit="1" customWidth="1"/>
    <col min="5" max="5" width="4.85546875" style="11" customWidth="1"/>
    <col min="6" max="6" width="5.42578125" style="11" customWidth="1"/>
    <col min="7" max="7" width="5.85546875" style="11" bestFit="1" customWidth="1"/>
    <col min="8" max="8" width="5.140625" style="11" bestFit="1" customWidth="1"/>
    <col min="9" max="10" width="5.5703125" style="11" customWidth="1"/>
    <col min="11" max="11" width="5.140625" style="11" bestFit="1" customWidth="1"/>
    <col min="12" max="12" width="5.42578125" style="11" customWidth="1"/>
    <col min="13" max="14" width="8.140625" style="11" bestFit="1" customWidth="1"/>
    <col min="15" max="15" width="5.85546875" style="11" bestFit="1" customWidth="1"/>
    <col min="16" max="17" width="8.140625" style="11" bestFit="1" customWidth="1"/>
    <col min="18" max="16384" width="9.140625" style="11"/>
  </cols>
  <sheetData>
    <row r="1" spans="1:17" ht="12.75" customHeight="1" x14ac:dyDescent="0.2">
      <c r="J1" s="6"/>
      <c r="K1" s="89" t="s">
        <v>5</v>
      </c>
      <c r="L1" s="89"/>
      <c r="M1" s="89"/>
      <c r="N1" s="89"/>
      <c r="O1" s="89"/>
      <c r="P1" s="89"/>
      <c r="Q1" s="89"/>
    </row>
    <row r="2" spans="1:17" x14ac:dyDescent="0.2">
      <c r="J2" s="22"/>
      <c r="K2" s="83" t="s">
        <v>50</v>
      </c>
      <c r="L2" s="83"/>
      <c r="M2" s="83"/>
      <c r="N2" s="83"/>
      <c r="O2" s="83"/>
      <c r="P2" s="83"/>
      <c r="Q2" s="83"/>
    </row>
    <row r="3" spans="1:17" x14ac:dyDescent="0.2">
      <c r="J3" s="4"/>
      <c r="K3" s="90" t="s">
        <v>55</v>
      </c>
      <c r="L3" s="90"/>
      <c r="M3" s="90"/>
      <c r="N3" s="90"/>
      <c r="O3" s="90"/>
      <c r="P3" s="90"/>
      <c r="Q3" s="90"/>
    </row>
    <row r="4" spans="1:17" ht="15" x14ac:dyDescent="0.2">
      <c r="I4" s="23"/>
      <c r="J4" s="24"/>
      <c r="K4" s="23"/>
      <c r="L4" s="23"/>
      <c r="M4" s="23"/>
      <c r="N4" s="23"/>
      <c r="O4" s="23"/>
    </row>
    <row r="5" spans="1:17" ht="18.75" x14ac:dyDescent="0.3">
      <c r="A5" s="91" t="s">
        <v>44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</row>
    <row r="6" spans="1:1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 t="s">
        <v>14</v>
      </c>
    </row>
    <row r="7" spans="1:17" s="30" customFormat="1" ht="52.35" customHeight="1" x14ac:dyDescent="0.2">
      <c r="A7" s="77" t="s">
        <v>0</v>
      </c>
      <c r="B7" s="77" t="s">
        <v>6</v>
      </c>
      <c r="C7" s="78" t="s">
        <v>47</v>
      </c>
      <c r="D7" s="79"/>
      <c r="E7" s="80"/>
      <c r="F7" s="77" t="s">
        <v>42</v>
      </c>
      <c r="G7" s="77"/>
      <c r="H7" s="77"/>
      <c r="I7" s="78" t="s">
        <v>46</v>
      </c>
      <c r="J7" s="79"/>
      <c r="K7" s="80"/>
      <c r="L7" s="84" t="s">
        <v>48</v>
      </c>
      <c r="M7" s="85"/>
      <c r="N7" s="86"/>
      <c r="O7" s="77" t="s">
        <v>19</v>
      </c>
      <c r="P7" s="77"/>
      <c r="Q7" s="77"/>
    </row>
    <row r="8" spans="1:17" s="30" customFormat="1" ht="59.25" customHeight="1" x14ac:dyDescent="0.2">
      <c r="A8" s="77"/>
      <c r="B8" s="77"/>
      <c r="C8" s="32" t="s">
        <v>7</v>
      </c>
      <c r="D8" s="32" t="s">
        <v>8</v>
      </c>
      <c r="E8" s="32" t="s">
        <v>2</v>
      </c>
      <c r="F8" s="32" t="s">
        <v>7</v>
      </c>
      <c r="G8" s="32" t="s">
        <v>8</v>
      </c>
      <c r="H8" s="32" t="s">
        <v>2</v>
      </c>
      <c r="I8" s="32" t="s">
        <v>7</v>
      </c>
      <c r="J8" s="32" t="s">
        <v>8</v>
      </c>
      <c r="K8" s="32" t="s">
        <v>2</v>
      </c>
      <c r="L8" s="32" t="s">
        <v>7</v>
      </c>
      <c r="M8" s="32" t="s">
        <v>8</v>
      </c>
      <c r="N8" s="32" t="s">
        <v>2</v>
      </c>
      <c r="O8" s="32" t="s">
        <v>7</v>
      </c>
      <c r="P8" s="32" t="s">
        <v>8</v>
      </c>
      <c r="Q8" s="32" t="s">
        <v>2</v>
      </c>
    </row>
    <row r="9" spans="1:17" s="54" customFormat="1" ht="38.25" x14ac:dyDescent="0.2">
      <c r="A9" s="53">
        <v>8821</v>
      </c>
      <c r="B9" s="53" t="s">
        <v>9</v>
      </c>
      <c r="C9" s="47"/>
      <c r="D9" s="47"/>
      <c r="E9" s="47"/>
      <c r="F9" s="47"/>
      <c r="G9" s="47">
        <v>9.4</v>
      </c>
      <c r="H9" s="47">
        <f>SUM(F9:G9)</f>
        <v>9.4</v>
      </c>
      <c r="I9" s="47"/>
      <c r="J9" s="47"/>
      <c r="K9" s="47"/>
      <c r="L9" s="48"/>
      <c r="M9" s="48"/>
      <c r="N9" s="48"/>
      <c r="O9" s="47"/>
      <c r="P9" s="47"/>
      <c r="Q9" s="47"/>
    </row>
    <row r="10" spans="1:17" s="54" customFormat="1" ht="42.6" customHeight="1" x14ac:dyDescent="0.2">
      <c r="A10" s="53">
        <v>8822</v>
      </c>
      <c r="B10" s="53" t="s">
        <v>41</v>
      </c>
      <c r="C10" s="47"/>
      <c r="D10" s="47">
        <v>-5.7</v>
      </c>
      <c r="E10" s="47">
        <f>SUM(D10)</f>
        <v>-5.7</v>
      </c>
      <c r="F10" s="47"/>
      <c r="G10" s="47">
        <v>-10</v>
      </c>
      <c r="H10" s="47">
        <f>SUM(F10:G10)</f>
        <v>-10</v>
      </c>
      <c r="I10" s="47"/>
      <c r="J10" s="47">
        <v>-2.8</v>
      </c>
      <c r="K10" s="47">
        <f>SUM(J10)</f>
        <v>-2.8</v>
      </c>
      <c r="L10" s="48"/>
      <c r="M10" s="49">
        <f>SUM(J10/D10)*100</f>
        <v>49.122807017543856</v>
      </c>
      <c r="N10" s="49">
        <f>SUM(K10/E10)*100</f>
        <v>49.122807017543856</v>
      </c>
      <c r="O10" s="47"/>
      <c r="P10" s="47">
        <f>SUM(J10/G10)*100</f>
        <v>27.999999999999996</v>
      </c>
      <c r="Q10" s="47">
        <f>SUM(K10/H10)*100</f>
        <v>27.999999999999996</v>
      </c>
    </row>
    <row r="11" spans="1:17" s="54" customFormat="1" ht="42.6" customHeight="1" x14ac:dyDescent="0.2">
      <c r="A11" s="53">
        <v>8832</v>
      </c>
      <c r="B11" s="53" t="s">
        <v>43</v>
      </c>
      <c r="C11" s="47"/>
      <c r="D11" s="47"/>
      <c r="E11" s="47"/>
      <c r="F11" s="47"/>
      <c r="G11" s="47"/>
      <c r="H11" s="47"/>
      <c r="I11" s="47"/>
      <c r="J11" s="47">
        <v>-11.7</v>
      </c>
      <c r="K11" s="47">
        <v>-11.7</v>
      </c>
      <c r="L11" s="48"/>
      <c r="M11" s="49"/>
      <c r="N11" s="49"/>
      <c r="O11" s="47"/>
      <c r="P11" s="47"/>
      <c r="Q11" s="47"/>
    </row>
    <row r="12" spans="1:17" s="58" customFormat="1" x14ac:dyDescent="0.2">
      <c r="A12" s="55"/>
      <c r="B12" s="56" t="s">
        <v>10</v>
      </c>
      <c r="C12" s="57">
        <f>SUM(C9:C11)</f>
        <v>0</v>
      </c>
      <c r="D12" s="57">
        <f>SUM(D9:D11)</f>
        <v>-5.7</v>
      </c>
      <c r="E12" s="57">
        <f t="shared" ref="E12:Q12" si="0">SUM(E9:E11)</f>
        <v>-5.7</v>
      </c>
      <c r="F12" s="57">
        <f t="shared" si="0"/>
        <v>0</v>
      </c>
      <c r="G12" s="57">
        <f t="shared" si="0"/>
        <v>-0.59999999999999964</v>
      </c>
      <c r="H12" s="57">
        <f t="shared" si="0"/>
        <v>-0.59999999999999964</v>
      </c>
      <c r="I12" s="57">
        <f t="shared" si="0"/>
        <v>0</v>
      </c>
      <c r="J12" s="57">
        <f t="shared" si="0"/>
        <v>-14.5</v>
      </c>
      <c r="K12" s="57">
        <f t="shared" si="0"/>
        <v>-14.5</v>
      </c>
      <c r="L12" s="57">
        <f t="shared" si="0"/>
        <v>0</v>
      </c>
      <c r="M12" s="57">
        <f t="shared" si="0"/>
        <v>49.122807017543856</v>
      </c>
      <c r="N12" s="57">
        <f t="shared" si="0"/>
        <v>49.122807017543856</v>
      </c>
      <c r="O12" s="57">
        <f t="shared" si="0"/>
        <v>0</v>
      </c>
      <c r="P12" s="57">
        <f t="shared" si="0"/>
        <v>27.999999999999996</v>
      </c>
      <c r="Q12" s="57">
        <f t="shared" si="0"/>
        <v>27.999999999999996</v>
      </c>
    </row>
    <row r="13" spans="1:17" s="31" customFormat="1" x14ac:dyDescent="0.2">
      <c r="A13" s="29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9"/>
      <c r="N13" s="29"/>
      <c r="O13" s="28"/>
      <c r="P13" s="25"/>
      <c r="Q13" s="25"/>
    </row>
    <row r="14" spans="1:17" s="31" customForma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s="71" customFormat="1" ht="35.450000000000003" customHeight="1" x14ac:dyDescent="0.3">
      <c r="A15" s="75" t="s">
        <v>51</v>
      </c>
      <c r="B15" s="75"/>
      <c r="C15" s="75"/>
      <c r="D15" s="70"/>
      <c r="E15" s="2"/>
      <c r="F15" s="70"/>
      <c r="G15" s="70" t="s">
        <v>52</v>
      </c>
      <c r="J15" s="73"/>
    </row>
    <row r="22" spans="1:17" ht="13.5" customHeight="1" x14ac:dyDescent="0.2"/>
    <row r="23" spans="1:17" hidden="1" x14ac:dyDescent="0.2">
      <c r="B23" s="10" t="s">
        <v>12</v>
      </c>
      <c r="C23" s="10"/>
      <c r="D23" s="10"/>
      <c r="E23" s="10"/>
      <c r="F23" s="10"/>
      <c r="G23" s="10"/>
      <c r="H23" s="10"/>
      <c r="I23" s="4"/>
      <c r="J23" s="5" t="s">
        <v>11</v>
      </c>
      <c r="K23" s="5"/>
      <c r="L23" s="5"/>
      <c r="M23" s="5"/>
      <c r="N23" s="5"/>
      <c r="O23" s="1"/>
      <c r="P23" s="1"/>
      <c r="Q23" s="1"/>
    </row>
    <row r="24" spans="1:17" hidden="1" x14ac:dyDescent="0.2"/>
    <row r="25" spans="1:17" hidden="1" x14ac:dyDescent="0.2"/>
    <row r="26" spans="1:17" s="2" customFormat="1" ht="30" hidden="1" customHeight="1" x14ac:dyDescent="0.3">
      <c r="A26" s="1"/>
      <c r="B26" s="10" t="s">
        <v>15</v>
      </c>
      <c r="C26" s="10"/>
      <c r="D26" s="10"/>
      <c r="E26" s="10"/>
      <c r="F26" s="10"/>
      <c r="G26" s="10"/>
      <c r="H26" s="10"/>
      <c r="I26" s="4"/>
      <c r="J26" s="5" t="s">
        <v>16</v>
      </c>
      <c r="K26" s="5"/>
      <c r="L26" s="5"/>
      <c r="M26" s="5"/>
      <c r="N26" s="5"/>
      <c r="O26" s="1"/>
      <c r="P26" s="1"/>
      <c r="Q26" s="1"/>
    </row>
    <row r="27" spans="1:17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</sheetData>
  <mergeCells count="12">
    <mergeCell ref="A15:C15"/>
    <mergeCell ref="K1:Q1"/>
    <mergeCell ref="K3:Q3"/>
    <mergeCell ref="A5:Q5"/>
    <mergeCell ref="O7:Q7"/>
    <mergeCell ref="A7:A8"/>
    <mergeCell ref="B7:B8"/>
    <mergeCell ref="F7:H7"/>
    <mergeCell ref="I7:K7"/>
    <mergeCell ref="C7:E7"/>
    <mergeCell ref="L7:N7"/>
    <mergeCell ref="K2:Q2"/>
  </mergeCells>
  <phoneticPr fontId="2" type="noConversion"/>
  <pageMargins left="0.55000000000000004" right="0.27" top="4.41" bottom="0.59" header="0.5" footer="0.5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RePack by Diakov</cp:lastModifiedBy>
  <cp:lastPrinted>2022-02-09T15:05:22Z</cp:lastPrinted>
  <dcterms:created xsi:type="dcterms:W3CDTF">2012-01-12T08:51:13Z</dcterms:created>
  <dcterms:modified xsi:type="dcterms:W3CDTF">2022-04-06T06:33:21Z</dcterms:modified>
</cp:coreProperties>
</file>